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20" windowWidth="18900" windowHeight="7590" activeTab="1"/>
  </bookViews>
  <sheets>
    <sheet name="Diagramm1" sheetId="4" r:id="rId1"/>
    <sheet name="Tabelle1" sheetId="1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K108" i="1" l="1"/>
  <c r="L61" i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60" i="1"/>
  <c r="L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59" i="1"/>
  <c r="J61" i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60" i="1"/>
  <c r="J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59" i="1"/>
  <c r="E109" i="1"/>
  <c r="G109" i="1"/>
  <c r="H109" i="1" s="1"/>
  <c r="G90" i="1"/>
  <c r="H90" i="1" s="1"/>
  <c r="G93" i="1"/>
  <c r="H93" i="1" s="1"/>
  <c r="G91" i="1"/>
  <c r="H91" i="1" s="1"/>
  <c r="G101" i="1"/>
  <c r="H101" i="1" s="1"/>
  <c r="G98" i="1"/>
  <c r="H98" i="1" s="1"/>
  <c r="G102" i="1"/>
  <c r="H102" i="1" s="1"/>
  <c r="G100" i="1"/>
  <c r="H100" i="1" s="1"/>
  <c r="G104" i="1"/>
  <c r="H104" i="1" s="1"/>
  <c r="G107" i="1"/>
  <c r="H107" i="1" s="1"/>
  <c r="G108" i="1"/>
  <c r="H108" i="1" s="1"/>
  <c r="G71" i="1"/>
  <c r="H71" i="1" s="1"/>
  <c r="G70" i="1"/>
  <c r="H70" i="1" s="1"/>
  <c r="G73" i="1"/>
  <c r="H73" i="1" s="1"/>
  <c r="G67" i="1"/>
  <c r="H67" i="1" s="1"/>
  <c r="G60" i="1"/>
  <c r="H60" i="1" s="1"/>
  <c r="G61" i="1"/>
  <c r="H61" i="1" s="1"/>
  <c r="G63" i="1"/>
  <c r="H63" i="1" s="1"/>
  <c r="G64" i="1"/>
  <c r="H64" i="1" s="1"/>
  <c r="G59" i="1"/>
  <c r="H59" i="1" s="1"/>
  <c r="G62" i="1"/>
  <c r="H62" i="1" s="1"/>
  <c r="G65" i="1"/>
  <c r="H65" i="1" s="1"/>
  <c r="G69" i="1"/>
  <c r="H69" i="1" s="1"/>
  <c r="G68" i="1"/>
  <c r="H68" i="1" s="1"/>
  <c r="G66" i="1"/>
  <c r="H66" i="1" s="1"/>
  <c r="G74" i="1"/>
  <c r="H74" i="1" s="1"/>
  <c r="G77" i="1"/>
  <c r="H77" i="1" s="1"/>
  <c r="G76" i="1"/>
  <c r="H76" i="1" s="1"/>
  <c r="G75" i="1"/>
  <c r="H75" i="1" s="1"/>
  <c r="G72" i="1"/>
  <c r="H72" i="1" s="1"/>
  <c r="G82" i="1"/>
  <c r="H82" i="1" s="1"/>
  <c r="G80" i="1"/>
  <c r="H80" i="1" s="1"/>
  <c r="G85" i="1"/>
  <c r="H85" i="1" s="1"/>
  <c r="G78" i="1"/>
  <c r="H78" i="1" s="1"/>
  <c r="G84" i="1"/>
  <c r="H84" i="1" s="1"/>
  <c r="G88" i="1"/>
  <c r="H88" i="1" s="1"/>
  <c r="G83" i="1"/>
  <c r="H83" i="1" s="1"/>
  <c r="G79" i="1"/>
  <c r="H79" i="1" s="1"/>
  <c r="G96" i="1"/>
  <c r="H96" i="1" s="1"/>
  <c r="G87" i="1"/>
  <c r="H87" i="1" s="1"/>
  <c r="G86" i="1"/>
  <c r="H86" i="1" s="1"/>
  <c r="G81" i="1"/>
  <c r="H81" i="1" s="1"/>
  <c r="G94" i="1"/>
  <c r="H94" i="1" s="1"/>
  <c r="G89" i="1"/>
  <c r="H89" i="1" s="1"/>
  <c r="G92" i="1"/>
  <c r="H92" i="1" s="1"/>
  <c r="G95" i="1"/>
  <c r="H95" i="1" s="1"/>
  <c r="G99" i="1"/>
  <c r="H99" i="1" s="1"/>
  <c r="G106" i="1"/>
  <c r="H106" i="1" s="1"/>
  <c r="G103" i="1"/>
  <c r="H103" i="1" s="1"/>
  <c r="G105" i="1"/>
  <c r="H105" i="1" s="1"/>
  <c r="G97" i="1"/>
  <c r="H97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" i="1"/>
  <c r="G14" i="1"/>
  <c r="G13" i="1"/>
  <c r="G12" i="1"/>
  <c r="G11" i="1"/>
  <c r="G3" i="1"/>
  <c r="G4" i="1"/>
  <c r="G5" i="1"/>
  <c r="G6" i="1"/>
  <c r="G7" i="1"/>
  <c r="G8" i="1"/>
  <c r="G9" i="1"/>
  <c r="G10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" i="1"/>
  <c r="L108" i="1" l="1"/>
</calcChain>
</file>

<file path=xl/sharedStrings.xml><?xml version="1.0" encoding="utf-8"?>
<sst xmlns="http://schemas.openxmlformats.org/spreadsheetml/2006/main" count="376" uniqueCount="130">
  <si>
    <t>ID</t>
  </si>
  <si>
    <t>Artikelnummer</t>
  </si>
  <si>
    <t>Einstandspreis</t>
  </si>
  <si>
    <t>Inventurbestand zum 31.12.</t>
  </si>
  <si>
    <t>90-3336</t>
  </si>
  <si>
    <t>Gegenstand</t>
  </si>
  <si>
    <t>Heftklammern</t>
  </si>
  <si>
    <t>90-3227</t>
  </si>
  <si>
    <t>Beistift</t>
  </si>
  <si>
    <t>90-7700</t>
  </si>
  <si>
    <t>Tintenkuli, blau</t>
  </si>
  <si>
    <t>90-9001</t>
  </si>
  <si>
    <t>Tintenkuli, türkis</t>
  </si>
  <si>
    <t>90-9340</t>
  </si>
  <si>
    <t>Radiergummi</t>
  </si>
  <si>
    <t>90-9570</t>
  </si>
  <si>
    <t>Linieal, 30cm</t>
  </si>
  <si>
    <t>90-9770</t>
  </si>
  <si>
    <t>Zirkel, bis 10cm Radius</t>
  </si>
  <si>
    <t>90-9854</t>
  </si>
  <si>
    <t>Zirkel, bis 20cm Radius</t>
  </si>
  <si>
    <t>90-9990</t>
  </si>
  <si>
    <t>Geodreieck, 20cm</t>
  </si>
  <si>
    <t>100-1000</t>
  </si>
  <si>
    <t>Druckerpapier, weiß DIN A 40</t>
  </si>
  <si>
    <t>45 Kartons</t>
  </si>
  <si>
    <t>Bezeichnung</t>
  </si>
  <si>
    <t>Stück</t>
  </si>
  <si>
    <t>zu je 2500 Blatt</t>
  </si>
  <si>
    <t>100-1001</t>
  </si>
  <si>
    <t>Druckerpapier, weiß, DIN A 3</t>
  </si>
  <si>
    <t>20 Kartons</t>
  </si>
  <si>
    <t>Plakatpapier, weiß DIN A 2</t>
  </si>
  <si>
    <t>15 Kartons</t>
  </si>
  <si>
    <t>100-1002</t>
  </si>
  <si>
    <t>100-1023</t>
  </si>
  <si>
    <t>Overheadfolien</t>
  </si>
  <si>
    <t>12 Kartons</t>
  </si>
  <si>
    <t>zu je 50 Folien</t>
  </si>
  <si>
    <t>100-1040</t>
  </si>
  <si>
    <t>Malblock, DIN A 4</t>
  </si>
  <si>
    <t>Blocks</t>
  </si>
  <si>
    <t>100-1050</t>
  </si>
  <si>
    <t>Malblock, DIN A 3</t>
  </si>
  <si>
    <t>100-1060</t>
  </si>
  <si>
    <t>Verpackungskartons, mittel</t>
  </si>
  <si>
    <t>Verpackungskartons, groß</t>
  </si>
  <si>
    <t>110-2020</t>
  </si>
  <si>
    <t>Tintenpatrone, schwarz</t>
  </si>
  <si>
    <t>Kartons</t>
  </si>
  <si>
    <t>110-2023</t>
  </si>
  <si>
    <t>Tintenpatronen, cyan</t>
  </si>
  <si>
    <t>110-2024</t>
  </si>
  <si>
    <t>Tintenpatronen, magenta</t>
  </si>
  <si>
    <t>110-2025</t>
  </si>
  <si>
    <t>Tintenpatronen, gelb</t>
  </si>
  <si>
    <t>110-3000</t>
  </si>
  <si>
    <t>Tonerpatrone schwarz</t>
  </si>
  <si>
    <t>110-3010</t>
  </si>
  <si>
    <t>Tonerpatrone, Cyan</t>
  </si>
  <si>
    <t>110-3020</t>
  </si>
  <si>
    <t>Tonerpatrone, magenta</t>
  </si>
  <si>
    <t>110-3040</t>
  </si>
  <si>
    <t>Tonerpatrone, gelb</t>
  </si>
  <si>
    <t>Tintendrucker, Canon</t>
  </si>
  <si>
    <t>200-1010</t>
  </si>
  <si>
    <t>200-1020</t>
  </si>
  <si>
    <t>Tindendrucker, Mulifunktionsgerät HP</t>
  </si>
  <si>
    <t>200-2000</t>
  </si>
  <si>
    <t>Laserdrucker, HP</t>
  </si>
  <si>
    <t>200-2001</t>
  </si>
  <si>
    <t>Laserdrucker, Canon</t>
  </si>
  <si>
    <t>300-1000</t>
  </si>
  <si>
    <t>Laserkopierer, IBM</t>
  </si>
  <si>
    <t>300-1010</t>
  </si>
  <si>
    <t>Laserkopierer, Xerox</t>
  </si>
  <si>
    <t>300-3001</t>
  </si>
  <si>
    <t>Farblaserkopierer, Xerox</t>
  </si>
  <si>
    <t>300-30-20</t>
  </si>
  <si>
    <t>Industrieller Farblaserdrucker, Canon</t>
  </si>
  <si>
    <t>300-40-50</t>
  </si>
  <si>
    <t>Industrieller Farblaserdrucker, HP</t>
  </si>
  <si>
    <t>300-40-60</t>
  </si>
  <si>
    <t>Industrieller Farbplotter</t>
  </si>
  <si>
    <t>300-50-50</t>
  </si>
  <si>
    <t>400-1010</t>
  </si>
  <si>
    <t>IBM Tablet</t>
  </si>
  <si>
    <t>400-1020</t>
  </si>
  <si>
    <t>einfaches IBM Tablet</t>
  </si>
  <si>
    <t>400-1030</t>
  </si>
  <si>
    <t>Tablet, Appel</t>
  </si>
  <si>
    <t>Tablet, Appel II</t>
  </si>
  <si>
    <t>500-1000</t>
  </si>
  <si>
    <t>400-1400</t>
  </si>
  <si>
    <t>Kartons, 1 Karton mit 10 Sück</t>
  </si>
  <si>
    <t>500-1010</t>
  </si>
  <si>
    <t>500-1020</t>
  </si>
  <si>
    <t>600-1010</t>
  </si>
  <si>
    <t>Kartons mit 12 Ölpatronen</t>
  </si>
  <si>
    <t>Ölfarbe, zum Malen 12 Ölpatronen</t>
  </si>
  <si>
    <t>600-1020</t>
  </si>
  <si>
    <t>Ölfarbe, zum Malen 24 Ölpatronen</t>
  </si>
  <si>
    <t>Kartons mit 24 Ölpatronen</t>
  </si>
  <si>
    <t>700-1000</t>
  </si>
  <si>
    <t>Leinwände</t>
  </si>
  <si>
    <t>700-1010</t>
  </si>
  <si>
    <t>Leinwand, zum bemalen, klein</t>
  </si>
  <si>
    <t>Leinwand zum bemalen, mittelgroß</t>
  </si>
  <si>
    <t>700-1020</t>
  </si>
  <si>
    <t>Leinwand, zum bemalen, groß</t>
  </si>
  <si>
    <t>USB-Sticks, 8GB</t>
  </si>
  <si>
    <t>USB-Sticks, 16GB</t>
  </si>
  <si>
    <t>USB-Sticks, 32GB</t>
  </si>
  <si>
    <t>800-1010</t>
  </si>
  <si>
    <t>Acrylfarbe, Sotiment mit 6 Farben</t>
  </si>
  <si>
    <t>Sortimente mit 6 Farben</t>
  </si>
  <si>
    <t>800-1020</t>
  </si>
  <si>
    <t>Acrylfarbe, Sortiment mit 12 Farben</t>
  </si>
  <si>
    <t>Sortimente mit 12 Farben</t>
  </si>
  <si>
    <t>Gesamtwert</t>
  </si>
  <si>
    <t>Rang</t>
  </si>
  <si>
    <t>Summen</t>
  </si>
  <si>
    <t>%-tualer Anteil am Gesamtwert</t>
  </si>
  <si>
    <t>kum. %-tualer Anteil</t>
  </si>
  <si>
    <t>%-Anteil an der Menge</t>
  </si>
  <si>
    <t>kum. %-tualer Anteil Menge</t>
  </si>
  <si>
    <t>Einteilung A, B, C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</si>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</sst>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5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Fill="1" applyBorder="1"/>
    <xf numFmtId="0" fontId="0" fillId="0" borderId="2" xfId="0" applyFill="1" applyBorder="1"/>
    <xf numFmtId="0" fontId="2" fillId="0" borderId="1" xfId="0" applyFont="1" applyFill="1" applyBorder="1" applyAlignment="1">
      <alignment wrapText="1"/>
    </xf>
    <xf numFmtId="10" fontId="0" fillId="4" borderId="1" xfId="0" applyNumberFormat="1" applyFill="1" applyBorder="1"/>
    <xf numFmtId="0" fontId="0" fillId="4" borderId="1" xfId="0" applyFill="1" applyBorder="1"/>
    <xf numFmtId="10" fontId="0" fillId="3" borderId="1" xfId="0" applyNumberFormat="1" applyFill="1" applyBorder="1"/>
    <xf numFmtId="0" fontId="0" fillId="3" borderId="1" xfId="0" applyFill="1" applyBorder="1"/>
    <xf numFmtId="10" fontId="0" fillId="2" borderId="1" xfId="0" applyNumberFormat="1" applyFill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ABC-Analyse</a:t>
            </a:r>
            <a:r>
              <a:rPr lang="de-DE" baseline="0"/>
              <a:t> Schreibwaren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Tabelle1!$J$58</c:f>
              <c:strCache>
                <c:ptCount val="1"/>
                <c:pt idx="0">
                  <c:v>kum. %-tualer Anteil</c:v>
                </c:pt>
              </c:strCache>
            </c:strRef>
          </c:tx>
          <c:cat>
            <c:strRef>
              <c:f>Tabelle1!$C$59:$C$107</c:f>
              <c:strCache>
                <c:ptCount val="49"/>
                <c:pt idx="0">
                  <c:v>Farblaserkopierer, Xerox</c:v>
                </c:pt>
                <c:pt idx="1">
                  <c:v>Industrieller Farbplotter</c:v>
                </c:pt>
                <c:pt idx="2">
                  <c:v>Industrieller Farbplotter</c:v>
                </c:pt>
                <c:pt idx="3">
                  <c:v>Laserkopierer, Xerox</c:v>
                </c:pt>
                <c:pt idx="4">
                  <c:v>Industrieller Farblaserdrucker, HP</c:v>
                </c:pt>
                <c:pt idx="5">
                  <c:v>Industrieller Farblaserdrucker, Canon</c:v>
                </c:pt>
                <c:pt idx="6">
                  <c:v>Laserkopierer, IBM</c:v>
                </c:pt>
                <c:pt idx="7">
                  <c:v>Tindendrucker, Mulifunktionsgerät HP</c:v>
                </c:pt>
                <c:pt idx="8">
                  <c:v>IBM Tablet</c:v>
                </c:pt>
                <c:pt idx="9">
                  <c:v>Laserdrucker, HP</c:v>
                </c:pt>
                <c:pt idx="10">
                  <c:v>Laserdrucker, Canon</c:v>
                </c:pt>
                <c:pt idx="11">
                  <c:v>Tablet, Appel</c:v>
                </c:pt>
                <c:pt idx="12">
                  <c:v>Tablet, Appel II</c:v>
                </c:pt>
                <c:pt idx="13">
                  <c:v>Tonerpatrone schwarz</c:v>
                </c:pt>
                <c:pt idx="14">
                  <c:v>einfaches IBM Tablet</c:v>
                </c:pt>
                <c:pt idx="15">
                  <c:v>Tintendrucker, Canon</c:v>
                </c:pt>
                <c:pt idx="16">
                  <c:v>Tonerpatrone, Cyan</c:v>
                </c:pt>
                <c:pt idx="17">
                  <c:v>Tonerpatrone, magenta</c:v>
                </c:pt>
                <c:pt idx="18">
                  <c:v>Tonerpatrone, gelb</c:v>
                </c:pt>
                <c:pt idx="19">
                  <c:v>Tintenpatrone, schwarz</c:v>
                </c:pt>
                <c:pt idx="20">
                  <c:v>Malblock, DIN A 4</c:v>
                </c:pt>
                <c:pt idx="21">
                  <c:v>Tintenpatronen, magenta</c:v>
                </c:pt>
                <c:pt idx="22">
                  <c:v>Druckerpapier, weiß DIN A 40</c:v>
                </c:pt>
                <c:pt idx="23">
                  <c:v>Tintenpatronen, gelb</c:v>
                </c:pt>
                <c:pt idx="24">
                  <c:v>Malblock, DIN A 3</c:v>
                </c:pt>
                <c:pt idx="25">
                  <c:v>Verpackungskartons, groß</c:v>
                </c:pt>
                <c:pt idx="26">
                  <c:v>Tintenpatronen, cyan</c:v>
                </c:pt>
                <c:pt idx="27">
                  <c:v>Druckerpapier, weiß, DIN A 3</c:v>
                </c:pt>
                <c:pt idx="28">
                  <c:v>Plakatpapier, weiß DIN A 2</c:v>
                </c:pt>
                <c:pt idx="29">
                  <c:v>Verpackungskartons, mittel</c:v>
                </c:pt>
                <c:pt idx="30">
                  <c:v>Zirkel, bis 20cm Radius</c:v>
                </c:pt>
                <c:pt idx="31">
                  <c:v>Acrylfarbe, Sortiment mit 12 Farben</c:v>
                </c:pt>
                <c:pt idx="32">
                  <c:v>Leinwand, zum bemalen, groß</c:v>
                </c:pt>
                <c:pt idx="33">
                  <c:v>Zirkel, bis 10cm Radius</c:v>
                </c:pt>
                <c:pt idx="34">
                  <c:v>Acrylfarbe, Sotiment mit 6 Farben</c:v>
                </c:pt>
                <c:pt idx="35">
                  <c:v>Geodreieck, 20cm</c:v>
                </c:pt>
                <c:pt idx="36">
                  <c:v>Linieal, 30cm</c:v>
                </c:pt>
                <c:pt idx="37">
                  <c:v>Overheadfolien</c:v>
                </c:pt>
                <c:pt idx="38">
                  <c:v>Heftklammern</c:v>
                </c:pt>
                <c:pt idx="39">
                  <c:v>Leinwand, zum bemalen, klein</c:v>
                </c:pt>
                <c:pt idx="40">
                  <c:v>Radiergummi</c:v>
                </c:pt>
                <c:pt idx="41">
                  <c:v>Ölfarbe, zum Malen 12 Ölpatronen</c:v>
                </c:pt>
                <c:pt idx="42">
                  <c:v>Leinwand zum bemalen, mittelgroß</c:v>
                </c:pt>
                <c:pt idx="43">
                  <c:v>Ölfarbe, zum Malen 24 Ölpatronen</c:v>
                </c:pt>
                <c:pt idx="44">
                  <c:v>Tintenkuli, blau</c:v>
                </c:pt>
                <c:pt idx="45">
                  <c:v>USB-Sticks, 32GB</c:v>
                </c:pt>
                <c:pt idx="46">
                  <c:v>Beistift</c:v>
                </c:pt>
                <c:pt idx="47">
                  <c:v>Tintenkuli, türkis</c:v>
                </c:pt>
                <c:pt idx="48">
                  <c:v>USB-Sticks, 16GB</c:v>
                </c:pt>
              </c:strCache>
            </c:strRef>
          </c:cat>
          <c:val>
            <c:numRef>
              <c:f>Tabelle1!$J$59:$J$108</c:f>
              <c:numCache>
                <c:formatCode>0.00%</c:formatCode>
                <c:ptCount val="50"/>
                <c:pt idx="0">
                  <c:v>0.13494255997333787</c:v>
                </c:pt>
                <c:pt idx="1">
                  <c:v>0.26517782134295464</c:v>
                </c:pt>
                <c:pt idx="2">
                  <c:v>0.37187658969396598</c:v>
                </c:pt>
                <c:pt idx="3">
                  <c:v>0.45556189820456311</c:v>
                </c:pt>
                <c:pt idx="4">
                  <c:v>0.538724173536969</c:v>
                </c:pt>
                <c:pt idx="5">
                  <c:v>0.60881061941459413</c:v>
                </c:pt>
                <c:pt idx="6">
                  <c:v>0.65902180452095238</c:v>
                </c:pt>
                <c:pt idx="7">
                  <c:v>0.69856311279220951</c:v>
                </c:pt>
                <c:pt idx="8">
                  <c:v>0.72984049684804519</c:v>
                </c:pt>
                <c:pt idx="9">
                  <c:v>0.75630597566452151</c:v>
                </c:pt>
                <c:pt idx="10">
                  <c:v>0.78266684784535956</c:v>
                </c:pt>
                <c:pt idx="11">
                  <c:v>0.80876620343710204</c:v>
                </c:pt>
                <c:pt idx="12">
                  <c:v>0.83382995333602583</c:v>
                </c:pt>
                <c:pt idx="13">
                  <c:v>0.85502744198176006</c:v>
                </c:pt>
                <c:pt idx="14">
                  <c:v>0.87063998235076834</c:v>
                </c:pt>
                <c:pt idx="15">
                  <c:v>0.88504954640993683</c:v>
                </c:pt>
                <c:pt idx="16">
                  <c:v>0.89888272790673851</c:v>
                </c:pt>
                <c:pt idx="17">
                  <c:v>0.91045222180832852</c:v>
                </c:pt>
                <c:pt idx="18">
                  <c:v>0.92107188745832325</c:v>
                </c:pt>
                <c:pt idx="19">
                  <c:v>0.92873432351882479</c:v>
                </c:pt>
                <c:pt idx="20">
                  <c:v>0.93499503066177381</c:v>
                </c:pt>
                <c:pt idx="21">
                  <c:v>0.94107267619235591</c:v>
                </c:pt>
                <c:pt idx="22">
                  <c:v>0.94698033594002584</c:v>
                </c:pt>
                <c:pt idx="23">
                  <c:v>0.95253704042512954</c:v>
                </c:pt>
                <c:pt idx="24">
                  <c:v>0.95775691154347808</c:v>
                </c:pt>
                <c:pt idx="25">
                  <c:v>0.96297678266182662</c:v>
                </c:pt>
                <c:pt idx="26">
                  <c:v>0.96818619311661125</c:v>
                </c:pt>
                <c:pt idx="27">
                  <c:v>0.97205559256886997</c:v>
                </c:pt>
                <c:pt idx="28">
                  <c:v>0.97592342292159417</c:v>
                </c:pt>
                <c:pt idx="29">
                  <c:v>0.97905116132717773</c:v>
                </c:pt>
                <c:pt idx="30">
                  <c:v>0.98089961288222338</c:v>
                </c:pt>
                <c:pt idx="31">
                  <c:v>0.98273493630449638</c:v>
                </c:pt>
                <c:pt idx="32">
                  <c:v>0.98445979511953541</c:v>
                </c:pt>
                <c:pt idx="33">
                  <c:v>0.98610844800051201</c:v>
                </c:pt>
                <c:pt idx="34">
                  <c:v>0.98766013053025192</c:v>
                </c:pt>
                <c:pt idx="35">
                  <c:v>0.989177658993456</c:v>
                </c:pt>
                <c:pt idx="36">
                  <c:v>0.99044862961646074</c:v>
                </c:pt>
                <c:pt idx="37">
                  <c:v>0.99165495333864095</c:v>
                </c:pt>
                <c:pt idx="38">
                  <c:v>0.99278261287082126</c:v>
                </c:pt>
                <c:pt idx="39">
                  <c:v>0.99384782224152557</c:v>
                </c:pt>
                <c:pt idx="40">
                  <c:v>0.99480340385808097</c:v>
                </c:pt>
                <c:pt idx="41">
                  <c:v>0.99571688130379199</c:v>
                </c:pt>
                <c:pt idx="42">
                  <c:v>0.99661027427546045</c:v>
                </c:pt>
                <c:pt idx="43">
                  <c:v>0.99744608129421009</c:v>
                </c:pt>
                <c:pt idx="44">
                  <c:v>0.99822278556382404</c:v>
                </c:pt>
                <c:pt idx="45">
                  <c:v>0.99872458359498073</c:v>
                </c:pt>
                <c:pt idx="46">
                  <c:v>0.99918485279178904</c:v>
                </c:pt>
                <c:pt idx="47">
                  <c:v>0.99956143668008668</c:v>
                </c:pt>
                <c:pt idx="48">
                  <c:v>0.9998121787857116</c:v>
                </c:pt>
                <c:pt idx="4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64864"/>
        <c:axId val="131534848"/>
      </c:lineChart>
      <c:catAx>
        <c:axId val="22016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34848"/>
        <c:crosses val="autoZero"/>
        <c:auto val="1"/>
        <c:lblAlgn val="ctr"/>
        <c:lblOffset val="100"/>
        <c:noMultiLvlLbl val="0"/>
      </c:catAx>
      <c:valAx>
        <c:axId val="1315348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2016486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1188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D96" zoomScaleNormal="100" workbookViewId="0">
      <selection activeCell="G117" sqref="G117"/>
    </sheetView>
  </sheetViews>
  <sheetFormatPr baseColWidth="10" defaultRowHeight="14.5" x14ac:dyDescent="0.35"/>
  <cols>
    <col min="1" max="1" width="12" customWidth="1"/>
    <col min="2" max="2" width="22.90625" customWidth="1"/>
    <col min="3" max="3" width="28.90625" customWidth="1"/>
    <col min="4" max="4" width="18.7265625" customWidth="1"/>
    <col min="5" max="5" width="29.26953125" customWidth="1"/>
    <col min="6" max="6" width="18.453125" customWidth="1"/>
    <col min="7" max="7" width="17.1796875" customWidth="1"/>
    <col min="9" max="9" width="16.7265625" customWidth="1"/>
    <col min="10" max="10" width="15.81640625" customWidth="1"/>
    <col min="11" max="11" width="13.26953125" customWidth="1"/>
    <col min="12" max="12" width="13.7265625" customWidth="1"/>
  </cols>
  <sheetData>
    <row r="1" spans="1:8" x14ac:dyDescent="0.35">
      <c r="A1" s="6" t="s">
        <v>0</v>
      </c>
      <c r="B1" s="6" t="s">
        <v>1</v>
      </c>
      <c r="C1" s="6" t="s">
        <v>5</v>
      </c>
      <c r="D1" s="6" t="s">
        <v>2</v>
      </c>
      <c r="E1" s="6" t="s">
        <v>3</v>
      </c>
      <c r="F1" s="6" t="s">
        <v>26</v>
      </c>
      <c r="G1" s="6" t="s">
        <v>119</v>
      </c>
      <c r="H1" s="6" t="s">
        <v>120</v>
      </c>
    </row>
    <row r="2" spans="1:8" x14ac:dyDescent="0.35">
      <c r="A2" s="2">
        <v>1</v>
      </c>
      <c r="B2" s="2" t="s">
        <v>4</v>
      </c>
      <c r="C2" s="2" t="s">
        <v>6</v>
      </c>
      <c r="D2" s="3">
        <v>2.4500000000000002</v>
      </c>
      <c r="E2" s="2">
        <v>88</v>
      </c>
      <c r="F2" s="2" t="s">
        <v>49</v>
      </c>
      <c r="G2" s="4">
        <f>D2*E2</f>
        <v>215.60000000000002</v>
      </c>
      <c r="H2" s="5">
        <f>RANK(G2,$G$2:$G$52,0)</f>
        <v>39</v>
      </c>
    </row>
    <row r="3" spans="1:8" x14ac:dyDescent="0.35">
      <c r="A3" s="2">
        <v>2</v>
      </c>
      <c r="B3" s="2" t="s">
        <v>7</v>
      </c>
      <c r="C3" s="2" t="s">
        <v>8</v>
      </c>
      <c r="D3" s="3">
        <v>0.8</v>
      </c>
      <c r="E3" s="2">
        <v>110</v>
      </c>
      <c r="F3" s="2" t="s">
        <v>27</v>
      </c>
      <c r="G3" s="4">
        <f t="shared" ref="G3:G51" si="0">D3*E3</f>
        <v>88</v>
      </c>
      <c r="H3" s="5">
        <f t="shared" ref="H3:H51" si="1">RANK(G3,$G$2:$G$52,0)</f>
        <v>47</v>
      </c>
    </row>
    <row r="4" spans="1:8" x14ac:dyDescent="0.35">
      <c r="A4" s="2">
        <v>3</v>
      </c>
      <c r="B4" s="2" t="s">
        <v>9</v>
      </c>
      <c r="C4" s="2" t="s">
        <v>10</v>
      </c>
      <c r="D4" s="3">
        <v>1.5</v>
      </c>
      <c r="E4" s="2">
        <v>99</v>
      </c>
      <c r="F4" s="2" t="s">
        <v>27</v>
      </c>
      <c r="G4" s="4">
        <f t="shared" si="0"/>
        <v>148.5</v>
      </c>
      <c r="H4" s="5">
        <f t="shared" si="1"/>
        <v>45</v>
      </c>
    </row>
    <row r="5" spans="1:8" x14ac:dyDescent="0.35">
      <c r="A5" s="2">
        <v>4</v>
      </c>
      <c r="B5" s="2" t="s">
        <v>11</v>
      </c>
      <c r="C5" s="2" t="s">
        <v>12</v>
      </c>
      <c r="D5" s="3">
        <v>1.8</v>
      </c>
      <c r="E5" s="2">
        <v>40</v>
      </c>
      <c r="F5" s="2" t="s">
        <v>27</v>
      </c>
      <c r="G5" s="4">
        <f t="shared" si="0"/>
        <v>72</v>
      </c>
      <c r="H5" s="5">
        <f t="shared" si="1"/>
        <v>48</v>
      </c>
    </row>
    <row r="6" spans="1:8" x14ac:dyDescent="0.35">
      <c r="A6" s="2">
        <v>5</v>
      </c>
      <c r="B6" s="2" t="s">
        <v>13</v>
      </c>
      <c r="C6" s="2" t="s">
        <v>14</v>
      </c>
      <c r="D6" s="3">
        <v>2.1</v>
      </c>
      <c r="E6" s="2">
        <v>87</v>
      </c>
      <c r="F6" s="2" t="s">
        <v>27</v>
      </c>
      <c r="G6" s="4">
        <f t="shared" si="0"/>
        <v>182.70000000000002</v>
      </c>
      <c r="H6" s="5">
        <f t="shared" si="1"/>
        <v>41</v>
      </c>
    </row>
    <row r="7" spans="1:8" x14ac:dyDescent="0.35">
      <c r="A7" s="2">
        <v>6</v>
      </c>
      <c r="B7" s="2" t="s">
        <v>15</v>
      </c>
      <c r="C7" s="2" t="s">
        <v>16</v>
      </c>
      <c r="D7" s="3">
        <v>4.05</v>
      </c>
      <c r="E7" s="2">
        <v>60</v>
      </c>
      <c r="F7" s="2" t="s">
        <v>27</v>
      </c>
      <c r="G7" s="4">
        <f t="shared" si="0"/>
        <v>243</v>
      </c>
      <c r="H7" s="5">
        <f t="shared" si="1"/>
        <v>37</v>
      </c>
    </row>
    <row r="8" spans="1:8" x14ac:dyDescent="0.35">
      <c r="A8" s="2">
        <v>7</v>
      </c>
      <c r="B8" s="2" t="s">
        <v>17</v>
      </c>
      <c r="C8" s="2" t="s">
        <v>18</v>
      </c>
      <c r="D8" s="3">
        <v>3.99</v>
      </c>
      <c r="E8" s="2">
        <v>79</v>
      </c>
      <c r="F8" s="2" t="s">
        <v>27</v>
      </c>
      <c r="G8" s="4">
        <f t="shared" si="0"/>
        <v>315.21000000000004</v>
      </c>
      <c r="H8" s="5">
        <f t="shared" si="1"/>
        <v>34</v>
      </c>
    </row>
    <row r="9" spans="1:8" x14ac:dyDescent="0.35">
      <c r="A9" s="2">
        <v>8</v>
      </c>
      <c r="B9" s="2" t="s">
        <v>19</v>
      </c>
      <c r="C9" s="2" t="s">
        <v>20</v>
      </c>
      <c r="D9" s="3">
        <v>5.99</v>
      </c>
      <c r="E9" s="2">
        <v>59</v>
      </c>
      <c r="F9" s="2" t="s">
        <v>27</v>
      </c>
      <c r="G9" s="4">
        <f t="shared" si="0"/>
        <v>353.41</v>
      </c>
      <c r="H9" s="5">
        <f t="shared" si="1"/>
        <v>31</v>
      </c>
    </row>
    <row r="10" spans="1:8" x14ac:dyDescent="0.35">
      <c r="A10" s="2">
        <v>9</v>
      </c>
      <c r="B10" s="2" t="s">
        <v>21</v>
      </c>
      <c r="C10" s="2" t="s">
        <v>22</v>
      </c>
      <c r="D10" s="3">
        <v>3.26</v>
      </c>
      <c r="E10" s="2">
        <v>89</v>
      </c>
      <c r="F10" s="2" t="s">
        <v>27</v>
      </c>
      <c r="G10" s="4">
        <f t="shared" si="0"/>
        <v>290.14</v>
      </c>
      <c r="H10" s="5">
        <f t="shared" si="1"/>
        <v>36</v>
      </c>
    </row>
    <row r="11" spans="1:8" x14ac:dyDescent="0.35">
      <c r="A11" s="2">
        <v>10</v>
      </c>
      <c r="B11" s="2" t="s">
        <v>23</v>
      </c>
      <c r="C11" s="2" t="s">
        <v>24</v>
      </c>
      <c r="D11" s="3">
        <v>25.1</v>
      </c>
      <c r="E11" s="2" t="s">
        <v>25</v>
      </c>
      <c r="F11" s="2" t="s">
        <v>28</v>
      </c>
      <c r="G11" s="4">
        <f>D11*45</f>
        <v>1129.5</v>
      </c>
      <c r="H11" s="5">
        <f t="shared" si="1"/>
        <v>23</v>
      </c>
    </row>
    <row r="12" spans="1:8" x14ac:dyDescent="0.35">
      <c r="A12" s="2">
        <v>11</v>
      </c>
      <c r="B12" s="2" t="s">
        <v>29</v>
      </c>
      <c r="C12" s="2" t="s">
        <v>30</v>
      </c>
      <c r="D12" s="3">
        <v>36.99</v>
      </c>
      <c r="E12" s="2" t="s">
        <v>31</v>
      </c>
      <c r="F12" s="2" t="s">
        <v>28</v>
      </c>
      <c r="G12" s="4">
        <f>20*D12</f>
        <v>739.80000000000007</v>
      </c>
      <c r="H12" s="5">
        <f t="shared" si="1"/>
        <v>28</v>
      </c>
    </row>
    <row r="13" spans="1:8" x14ac:dyDescent="0.35">
      <c r="A13" s="2">
        <v>12</v>
      </c>
      <c r="B13" s="2" t="s">
        <v>34</v>
      </c>
      <c r="C13" s="2" t="s">
        <v>32</v>
      </c>
      <c r="D13" s="3">
        <v>49.3</v>
      </c>
      <c r="E13" s="2" t="s">
        <v>33</v>
      </c>
      <c r="F13" s="2" t="s">
        <v>28</v>
      </c>
      <c r="G13" s="4">
        <f>D13*15</f>
        <v>739.5</v>
      </c>
      <c r="H13" s="5">
        <f t="shared" si="1"/>
        <v>29</v>
      </c>
    </row>
    <row r="14" spans="1:8" x14ac:dyDescent="0.35">
      <c r="A14" s="2">
        <v>13</v>
      </c>
      <c r="B14" s="2" t="s">
        <v>35</v>
      </c>
      <c r="C14" s="2" t="s">
        <v>36</v>
      </c>
      <c r="D14" s="3">
        <v>19.22</v>
      </c>
      <c r="E14" s="2" t="s">
        <v>37</v>
      </c>
      <c r="F14" s="2" t="s">
        <v>38</v>
      </c>
      <c r="G14" s="4">
        <f>D14*12</f>
        <v>230.64</v>
      </c>
      <c r="H14" s="5">
        <f t="shared" si="1"/>
        <v>38</v>
      </c>
    </row>
    <row r="15" spans="1:8" x14ac:dyDescent="0.35">
      <c r="A15" s="2">
        <v>14</v>
      </c>
      <c r="B15" s="2" t="s">
        <v>39</v>
      </c>
      <c r="C15" s="2" t="s">
        <v>40</v>
      </c>
      <c r="D15" s="3">
        <v>3.99</v>
      </c>
      <c r="E15" s="2">
        <v>300</v>
      </c>
      <c r="F15" s="2" t="s">
        <v>41</v>
      </c>
      <c r="G15" s="4">
        <f t="shared" si="0"/>
        <v>1197</v>
      </c>
      <c r="H15" s="5">
        <f t="shared" si="1"/>
        <v>21</v>
      </c>
    </row>
    <row r="16" spans="1:8" x14ac:dyDescent="0.35">
      <c r="A16" s="2">
        <v>15</v>
      </c>
      <c r="B16" s="2" t="s">
        <v>42</v>
      </c>
      <c r="C16" s="2" t="s">
        <v>43</v>
      </c>
      <c r="D16" s="3">
        <v>4.99</v>
      </c>
      <c r="E16" s="2">
        <v>200</v>
      </c>
      <c r="F16" s="2" t="s">
        <v>41</v>
      </c>
      <c r="G16" s="4">
        <f t="shared" si="0"/>
        <v>998</v>
      </c>
      <c r="H16" s="5">
        <f t="shared" si="1"/>
        <v>25</v>
      </c>
    </row>
    <row r="17" spans="1:8" x14ac:dyDescent="0.35">
      <c r="A17" s="2">
        <v>16</v>
      </c>
      <c r="B17" s="2" t="s">
        <v>44</v>
      </c>
      <c r="C17" s="2" t="s">
        <v>45</v>
      </c>
      <c r="D17" s="3">
        <v>2.99</v>
      </c>
      <c r="E17" s="2">
        <v>200</v>
      </c>
      <c r="F17" s="2" t="s">
        <v>27</v>
      </c>
      <c r="G17" s="4">
        <f t="shared" si="0"/>
        <v>598</v>
      </c>
      <c r="H17" s="5">
        <f t="shared" si="1"/>
        <v>30</v>
      </c>
    </row>
    <row r="18" spans="1:8" x14ac:dyDescent="0.35">
      <c r="A18" s="2">
        <v>17</v>
      </c>
      <c r="B18" s="2" t="s">
        <v>44</v>
      </c>
      <c r="C18" s="2" t="s">
        <v>46</v>
      </c>
      <c r="D18" s="3">
        <v>4.99</v>
      </c>
      <c r="E18" s="2">
        <v>200</v>
      </c>
      <c r="F18" s="2" t="s">
        <v>27</v>
      </c>
      <c r="G18" s="4">
        <f t="shared" si="0"/>
        <v>998</v>
      </c>
      <c r="H18" s="5">
        <f t="shared" si="1"/>
        <v>25</v>
      </c>
    </row>
    <row r="19" spans="1:8" x14ac:dyDescent="0.35">
      <c r="A19" s="2">
        <v>18</v>
      </c>
      <c r="B19" s="2" t="s">
        <v>47</v>
      </c>
      <c r="C19" s="2" t="s">
        <v>48</v>
      </c>
      <c r="D19" s="3">
        <v>29.3</v>
      </c>
      <c r="E19" s="2">
        <v>50</v>
      </c>
      <c r="F19" s="2" t="s">
        <v>27</v>
      </c>
      <c r="G19" s="4">
        <f t="shared" si="0"/>
        <v>1465</v>
      </c>
      <c r="H19" s="5">
        <f t="shared" si="1"/>
        <v>20</v>
      </c>
    </row>
    <row r="20" spans="1:8" x14ac:dyDescent="0.35">
      <c r="A20" s="2">
        <v>19</v>
      </c>
      <c r="B20" s="2" t="s">
        <v>50</v>
      </c>
      <c r="C20" s="2" t="s">
        <v>51</v>
      </c>
      <c r="D20" s="3">
        <v>33.200000000000003</v>
      </c>
      <c r="E20" s="2">
        <v>30</v>
      </c>
      <c r="F20" s="2" t="s">
        <v>27</v>
      </c>
      <c r="G20" s="4">
        <f t="shared" si="0"/>
        <v>996.00000000000011</v>
      </c>
      <c r="H20" s="5">
        <f t="shared" si="1"/>
        <v>27</v>
      </c>
    </row>
    <row r="21" spans="1:8" x14ac:dyDescent="0.35">
      <c r="A21" s="2">
        <v>20</v>
      </c>
      <c r="B21" s="2" t="s">
        <v>52</v>
      </c>
      <c r="C21" s="2" t="s">
        <v>53</v>
      </c>
      <c r="D21" s="3">
        <v>33.200000000000003</v>
      </c>
      <c r="E21" s="2">
        <v>35</v>
      </c>
      <c r="F21" s="2" t="s">
        <v>27</v>
      </c>
      <c r="G21" s="4">
        <f t="shared" si="0"/>
        <v>1162</v>
      </c>
      <c r="H21" s="5">
        <f t="shared" si="1"/>
        <v>22</v>
      </c>
    </row>
    <row r="22" spans="1:8" x14ac:dyDescent="0.35">
      <c r="A22" s="2">
        <v>21</v>
      </c>
      <c r="B22" s="2" t="s">
        <v>54</v>
      </c>
      <c r="C22" s="2" t="s">
        <v>55</v>
      </c>
      <c r="D22" s="3">
        <v>33.200000000000003</v>
      </c>
      <c r="E22" s="2">
        <v>32</v>
      </c>
      <c r="F22" s="2" t="s">
        <v>27</v>
      </c>
      <c r="G22" s="4">
        <f t="shared" si="0"/>
        <v>1062.4000000000001</v>
      </c>
      <c r="H22" s="5">
        <f t="shared" si="1"/>
        <v>24</v>
      </c>
    </row>
    <row r="23" spans="1:8" x14ac:dyDescent="0.35">
      <c r="A23" s="2">
        <v>22</v>
      </c>
      <c r="B23" s="2" t="s">
        <v>56</v>
      </c>
      <c r="C23" s="2" t="s">
        <v>57</v>
      </c>
      <c r="D23" s="3">
        <v>59.6</v>
      </c>
      <c r="E23" s="2">
        <v>68</v>
      </c>
      <c r="F23" s="2" t="s">
        <v>27</v>
      </c>
      <c r="G23" s="4">
        <f t="shared" si="0"/>
        <v>4052.8</v>
      </c>
      <c r="H23" s="5">
        <f t="shared" si="1"/>
        <v>14</v>
      </c>
    </row>
    <row r="24" spans="1:8" x14ac:dyDescent="0.35">
      <c r="A24" s="2">
        <v>23</v>
      </c>
      <c r="B24" s="2" t="s">
        <v>58</v>
      </c>
      <c r="C24" s="2" t="s">
        <v>59</v>
      </c>
      <c r="D24" s="3">
        <v>66.12</v>
      </c>
      <c r="E24" s="2">
        <v>40</v>
      </c>
      <c r="F24" s="2" t="s">
        <v>27</v>
      </c>
      <c r="G24" s="4">
        <f t="shared" si="0"/>
        <v>2644.8</v>
      </c>
      <c r="H24" s="5">
        <f t="shared" si="1"/>
        <v>17</v>
      </c>
    </row>
    <row r="25" spans="1:8" x14ac:dyDescent="0.35">
      <c r="A25" s="2">
        <v>24</v>
      </c>
      <c r="B25" s="2" t="s">
        <v>60</v>
      </c>
      <c r="C25" s="2" t="s">
        <v>61</v>
      </c>
      <c r="D25" s="3">
        <v>63.2</v>
      </c>
      <c r="E25" s="2">
        <v>35</v>
      </c>
      <c r="F25" s="2" t="s">
        <v>27</v>
      </c>
      <c r="G25" s="4">
        <f t="shared" si="0"/>
        <v>2212</v>
      </c>
      <c r="H25" s="5">
        <f t="shared" si="1"/>
        <v>18</v>
      </c>
    </row>
    <row r="26" spans="1:8" x14ac:dyDescent="0.35">
      <c r="A26" s="2">
        <v>25</v>
      </c>
      <c r="B26" s="2" t="s">
        <v>62</v>
      </c>
      <c r="C26" s="2" t="s">
        <v>63</v>
      </c>
      <c r="D26" s="3">
        <v>63.45</v>
      </c>
      <c r="E26" s="2">
        <v>32</v>
      </c>
      <c r="F26" s="2" t="s">
        <v>27</v>
      </c>
      <c r="G26" s="4">
        <f t="shared" si="0"/>
        <v>2030.4</v>
      </c>
      <c r="H26" s="5">
        <f t="shared" si="1"/>
        <v>19</v>
      </c>
    </row>
    <row r="27" spans="1:8" x14ac:dyDescent="0.35">
      <c r="A27" s="2">
        <v>26</v>
      </c>
      <c r="B27" s="2" t="s">
        <v>65</v>
      </c>
      <c r="C27" s="2" t="s">
        <v>64</v>
      </c>
      <c r="D27" s="3">
        <v>145</v>
      </c>
      <c r="E27" s="2">
        <v>19</v>
      </c>
      <c r="F27" s="2" t="s">
        <v>27</v>
      </c>
      <c r="G27" s="4">
        <f t="shared" si="0"/>
        <v>2755</v>
      </c>
      <c r="H27" s="5">
        <f t="shared" si="1"/>
        <v>16</v>
      </c>
    </row>
    <row r="28" spans="1:8" x14ac:dyDescent="0.35">
      <c r="A28" s="2">
        <v>27</v>
      </c>
      <c r="B28" s="2" t="s">
        <v>66</v>
      </c>
      <c r="C28" s="2" t="s">
        <v>67</v>
      </c>
      <c r="D28" s="3">
        <v>210</v>
      </c>
      <c r="E28" s="2">
        <v>36</v>
      </c>
      <c r="F28" s="2" t="s">
        <v>27</v>
      </c>
      <c r="G28" s="4">
        <f t="shared" si="0"/>
        <v>7560</v>
      </c>
      <c r="H28" s="5">
        <f t="shared" si="1"/>
        <v>8</v>
      </c>
    </row>
    <row r="29" spans="1:8" x14ac:dyDescent="0.35">
      <c r="A29" s="2">
        <v>28</v>
      </c>
      <c r="B29" s="2" t="s">
        <v>68</v>
      </c>
      <c r="C29" s="2" t="s">
        <v>69</v>
      </c>
      <c r="D29" s="3">
        <v>230</v>
      </c>
      <c r="E29" s="2">
        <v>22</v>
      </c>
      <c r="F29" s="2" t="s">
        <v>27</v>
      </c>
      <c r="G29" s="4">
        <f t="shared" si="0"/>
        <v>5060</v>
      </c>
      <c r="H29" s="5">
        <f t="shared" si="1"/>
        <v>10</v>
      </c>
    </row>
    <row r="30" spans="1:8" x14ac:dyDescent="0.35">
      <c r="A30" s="2">
        <v>29</v>
      </c>
      <c r="B30" s="2" t="s">
        <v>70</v>
      </c>
      <c r="C30" s="2" t="s">
        <v>71</v>
      </c>
      <c r="D30" s="3">
        <v>210</v>
      </c>
      <c r="E30" s="2">
        <v>24</v>
      </c>
      <c r="F30" s="2" t="s">
        <v>27</v>
      </c>
      <c r="G30" s="4">
        <f t="shared" si="0"/>
        <v>5040</v>
      </c>
      <c r="H30" s="5">
        <f t="shared" si="1"/>
        <v>11</v>
      </c>
    </row>
    <row r="31" spans="1:8" x14ac:dyDescent="0.35">
      <c r="A31" s="2">
        <v>30</v>
      </c>
      <c r="B31" s="2" t="s">
        <v>72</v>
      </c>
      <c r="C31" s="2" t="s">
        <v>73</v>
      </c>
      <c r="D31" s="3">
        <v>1200</v>
      </c>
      <c r="E31" s="2">
        <v>8</v>
      </c>
      <c r="F31" s="2" t="s">
        <v>27</v>
      </c>
      <c r="G31" s="4">
        <f t="shared" si="0"/>
        <v>9600</v>
      </c>
      <c r="H31" s="5">
        <f t="shared" si="1"/>
        <v>7</v>
      </c>
    </row>
    <row r="32" spans="1:8" x14ac:dyDescent="0.35">
      <c r="A32" s="2">
        <v>31</v>
      </c>
      <c r="B32" s="2" t="s">
        <v>74</v>
      </c>
      <c r="C32" s="2" t="s">
        <v>75</v>
      </c>
      <c r="D32" s="3">
        <v>1600</v>
      </c>
      <c r="E32" s="2">
        <v>10</v>
      </c>
      <c r="F32" s="2" t="s">
        <v>27</v>
      </c>
      <c r="G32" s="4">
        <f t="shared" si="0"/>
        <v>16000</v>
      </c>
      <c r="H32" s="5">
        <f t="shared" si="1"/>
        <v>4</v>
      </c>
    </row>
    <row r="33" spans="1:8" x14ac:dyDescent="0.35">
      <c r="A33" s="2">
        <v>32</v>
      </c>
      <c r="B33" s="2" t="s">
        <v>76</v>
      </c>
      <c r="C33" s="2" t="s">
        <v>77</v>
      </c>
      <c r="D33" s="3">
        <v>4300</v>
      </c>
      <c r="E33" s="2">
        <v>6</v>
      </c>
      <c r="F33" s="2" t="s">
        <v>27</v>
      </c>
      <c r="G33" s="4">
        <f t="shared" si="0"/>
        <v>25800</v>
      </c>
      <c r="H33" s="5">
        <f t="shared" si="1"/>
        <v>1</v>
      </c>
    </row>
    <row r="34" spans="1:8" x14ac:dyDescent="0.35">
      <c r="A34" s="2">
        <v>33</v>
      </c>
      <c r="B34" s="2" t="s">
        <v>78</v>
      </c>
      <c r="C34" s="2" t="s">
        <v>79</v>
      </c>
      <c r="D34" s="3">
        <v>6700</v>
      </c>
      <c r="E34" s="2">
        <v>2</v>
      </c>
      <c r="F34" s="2" t="s">
        <v>27</v>
      </c>
      <c r="G34" s="4">
        <f t="shared" si="0"/>
        <v>13400</v>
      </c>
      <c r="H34" s="5">
        <f t="shared" si="1"/>
        <v>6</v>
      </c>
    </row>
    <row r="35" spans="1:8" x14ac:dyDescent="0.35">
      <c r="A35" s="2">
        <v>34</v>
      </c>
      <c r="B35" s="2" t="s">
        <v>80</v>
      </c>
      <c r="C35" s="2" t="s">
        <v>81</v>
      </c>
      <c r="D35" s="3">
        <v>5300</v>
      </c>
      <c r="E35" s="2">
        <v>3</v>
      </c>
      <c r="F35" s="2" t="s">
        <v>27</v>
      </c>
      <c r="G35" s="4">
        <f t="shared" si="0"/>
        <v>15900</v>
      </c>
      <c r="H35" s="5">
        <f t="shared" si="1"/>
        <v>5</v>
      </c>
    </row>
    <row r="36" spans="1:8" x14ac:dyDescent="0.35">
      <c r="A36" s="2">
        <v>35</v>
      </c>
      <c r="B36" s="2" t="s">
        <v>82</v>
      </c>
      <c r="C36" s="2" t="s">
        <v>83</v>
      </c>
      <c r="D36" s="3">
        <v>10200</v>
      </c>
      <c r="E36" s="2">
        <v>2</v>
      </c>
      <c r="F36" s="2" t="s">
        <v>27</v>
      </c>
      <c r="G36" s="4">
        <f t="shared" si="0"/>
        <v>20400</v>
      </c>
      <c r="H36" s="5">
        <f t="shared" si="1"/>
        <v>3</v>
      </c>
    </row>
    <row r="37" spans="1:8" x14ac:dyDescent="0.35">
      <c r="A37" s="2">
        <v>36</v>
      </c>
      <c r="B37" s="2" t="s">
        <v>84</v>
      </c>
      <c r="C37" s="2" t="s">
        <v>83</v>
      </c>
      <c r="D37" s="3">
        <v>8300</v>
      </c>
      <c r="E37" s="2">
        <v>3</v>
      </c>
      <c r="F37" s="2" t="s">
        <v>27</v>
      </c>
      <c r="G37" s="4">
        <f t="shared" si="0"/>
        <v>24900</v>
      </c>
      <c r="H37" s="5">
        <f t="shared" si="1"/>
        <v>2</v>
      </c>
    </row>
    <row r="38" spans="1:8" x14ac:dyDescent="0.35">
      <c r="A38" s="2">
        <v>37</v>
      </c>
      <c r="B38" s="2" t="s">
        <v>85</v>
      </c>
      <c r="C38" s="2" t="s">
        <v>86</v>
      </c>
      <c r="D38" s="3">
        <v>299</v>
      </c>
      <c r="E38" s="2">
        <v>20</v>
      </c>
      <c r="F38" s="2" t="s">
        <v>27</v>
      </c>
      <c r="G38" s="4">
        <f t="shared" si="0"/>
        <v>5980</v>
      </c>
      <c r="H38" s="5">
        <f t="shared" si="1"/>
        <v>9</v>
      </c>
    </row>
    <row r="39" spans="1:8" x14ac:dyDescent="0.35">
      <c r="A39" s="2">
        <v>38</v>
      </c>
      <c r="B39" s="2" t="s">
        <v>87</v>
      </c>
      <c r="C39" s="2" t="s">
        <v>88</v>
      </c>
      <c r="D39" s="3">
        <v>199</v>
      </c>
      <c r="E39" s="2">
        <v>15</v>
      </c>
      <c r="F39" s="2" t="s">
        <v>27</v>
      </c>
      <c r="G39" s="4">
        <f t="shared" si="0"/>
        <v>2985</v>
      </c>
      <c r="H39" s="5">
        <f t="shared" si="1"/>
        <v>15</v>
      </c>
    </row>
    <row r="40" spans="1:8" x14ac:dyDescent="0.35">
      <c r="A40" s="2">
        <v>39</v>
      </c>
      <c r="B40" s="2" t="s">
        <v>89</v>
      </c>
      <c r="C40" s="2" t="s">
        <v>90</v>
      </c>
      <c r="D40" s="3">
        <v>499</v>
      </c>
      <c r="E40" s="2">
        <v>10</v>
      </c>
      <c r="F40" s="2" t="s">
        <v>27</v>
      </c>
      <c r="G40" s="4">
        <f t="shared" si="0"/>
        <v>4990</v>
      </c>
      <c r="H40" s="5">
        <f t="shared" si="1"/>
        <v>12</v>
      </c>
    </row>
    <row r="41" spans="1:8" x14ac:dyDescent="0.35">
      <c r="A41" s="2">
        <v>40</v>
      </c>
      <c r="B41" s="2" t="s">
        <v>93</v>
      </c>
      <c r="C41" s="2" t="s">
        <v>91</v>
      </c>
      <c r="D41" s="3">
        <v>599</v>
      </c>
      <c r="E41" s="2">
        <v>8</v>
      </c>
      <c r="F41" s="2" t="s">
        <v>27</v>
      </c>
      <c r="G41" s="4">
        <f t="shared" si="0"/>
        <v>4792</v>
      </c>
      <c r="H41" s="5">
        <f t="shared" si="1"/>
        <v>13</v>
      </c>
    </row>
    <row r="42" spans="1:8" x14ac:dyDescent="0.35">
      <c r="A42" s="2">
        <v>41</v>
      </c>
      <c r="B42" s="2" t="s">
        <v>92</v>
      </c>
      <c r="C42" s="2" t="s">
        <v>110</v>
      </c>
      <c r="D42" s="3">
        <v>3.99</v>
      </c>
      <c r="E42" s="2">
        <v>9</v>
      </c>
      <c r="F42" s="2" t="s">
        <v>94</v>
      </c>
      <c r="G42" s="4">
        <f t="shared" si="0"/>
        <v>35.910000000000004</v>
      </c>
      <c r="H42" s="5">
        <f t="shared" si="1"/>
        <v>50</v>
      </c>
    </row>
    <row r="43" spans="1:8" x14ac:dyDescent="0.35">
      <c r="A43" s="2">
        <v>42</v>
      </c>
      <c r="B43" s="2" t="s">
        <v>95</v>
      </c>
      <c r="C43" s="2" t="s">
        <v>111</v>
      </c>
      <c r="D43" s="3">
        <v>7.99</v>
      </c>
      <c r="E43" s="2">
        <v>6</v>
      </c>
      <c r="F43" s="2" t="s">
        <v>94</v>
      </c>
      <c r="G43" s="4">
        <f t="shared" si="0"/>
        <v>47.94</v>
      </c>
      <c r="H43" s="5">
        <f t="shared" si="1"/>
        <v>49</v>
      </c>
    </row>
    <row r="44" spans="1:8" x14ac:dyDescent="0.35">
      <c r="A44" s="2">
        <v>43</v>
      </c>
      <c r="B44" s="2" t="s">
        <v>96</v>
      </c>
      <c r="C44" s="2" t="s">
        <v>112</v>
      </c>
      <c r="D44" s="3">
        <v>15.99</v>
      </c>
      <c r="E44" s="2">
        <v>6</v>
      </c>
      <c r="F44" s="2" t="s">
        <v>94</v>
      </c>
      <c r="G44" s="4">
        <f t="shared" si="0"/>
        <v>95.94</v>
      </c>
      <c r="H44" s="5">
        <f t="shared" si="1"/>
        <v>46</v>
      </c>
    </row>
    <row r="45" spans="1:8" x14ac:dyDescent="0.35">
      <c r="A45" s="2">
        <v>44</v>
      </c>
      <c r="B45" s="2" t="s">
        <v>97</v>
      </c>
      <c r="C45" s="2" t="s">
        <v>99</v>
      </c>
      <c r="D45" s="3">
        <v>4.99</v>
      </c>
      <c r="E45" s="2">
        <v>35</v>
      </c>
      <c r="F45" s="2" t="s">
        <v>98</v>
      </c>
      <c r="G45" s="4">
        <f t="shared" si="0"/>
        <v>174.65</v>
      </c>
      <c r="H45" s="5">
        <f t="shared" si="1"/>
        <v>42</v>
      </c>
    </row>
    <row r="46" spans="1:8" x14ac:dyDescent="0.35">
      <c r="A46" s="2">
        <v>45</v>
      </c>
      <c r="B46" s="2" t="s">
        <v>100</v>
      </c>
      <c r="C46" s="2" t="s">
        <v>101</v>
      </c>
      <c r="D46" s="3">
        <v>7.99</v>
      </c>
      <c r="E46" s="2">
        <v>20</v>
      </c>
      <c r="F46" s="2" t="s">
        <v>102</v>
      </c>
      <c r="G46" s="4">
        <f t="shared" si="0"/>
        <v>159.80000000000001</v>
      </c>
      <c r="H46" s="5">
        <f t="shared" si="1"/>
        <v>44</v>
      </c>
    </row>
    <row r="47" spans="1:8" x14ac:dyDescent="0.35">
      <c r="A47" s="2">
        <v>46</v>
      </c>
      <c r="B47" s="2" t="s">
        <v>103</v>
      </c>
      <c r="C47" s="2" t="s">
        <v>106</v>
      </c>
      <c r="D47" s="3">
        <v>5.99</v>
      </c>
      <c r="E47" s="2">
        <v>34</v>
      </c>
      <c r="F47" s="2" t="s">
        <v>104</v>
      </c>
      <c r="G47" s="4">
        <f t="shared" si="0"/>
        <v>203.66</v>
      </c>
      <c r="H47" s="5">
        <f t="shared" si="1"/>
        <v>40</v>
      </c>
    </row>
    <row r="48" spans="1:8" x14ac:dyDescent="0.35">
      <c r="A48" s="2">
        <v>47</v>
      </c>
      <c r="B48" s="2" t="s">
        <v>105</v>
      </c>
      <c r="C48" s="2" t="s">
        <v>107</v>
      </c>
      <c r="D48" s="3">
        <v>8.99</v>
      </c>
      <c r="E48" s="2">
        <v>19</v>
      </c>
      <c r="F48" s="2" t="s">
        <v>104</v>
      </c>
      <c r="G48" s="4">
        <f t="shared" si="0"/>
        <v>170.81</v>
      </c>
      <c r="H48" s="5">
        <f t="shared" si="1"/>
        <v>43</v>
      </c>
    </row>
    <row r="49" spans="1:13" x14ac:dyDescent="0.35">
      <c r="A49" s="2">
        <v>48</v>
      </c>
      <c r="B49" s="2" t="s">
        <v>108</v>
      </c>
      <c r="C49" s="2" t="s">
        <v>109</v>
      </c>
      <c r="D49" s="3">
        <v>14.99</v>
      </c>
      <c r="E49" s="2">
        <v>22</v>
      </c>
      <c r="F49" s="2" t="s">
        <v>104</v>
      </c>
      <c r="G49" s="4">
        <f t="shared" si="0"/>
        <v>329.78000000000003</v>
      </c>
      <c r="H49" s="5">
        <f t="shared" si="1"/>
        <v>33</v>
      </c>
    </row>
    <row r="50" spans="1:13" x14ac:dyDescent="0.35">
      <c r="A50" s="2">
        <v>49</v>
      </c>
      <c r="B50" s="2" t="s">
        <v>113</v>
      </c>
      <c r="C50" s="2" t="s">
        <v>114</v>
      </c>
      <c r="D50" s="3">
        <v>8.99</v>
      </c>
      <c r="E50" s="2">
        <v>33</v>
      </c>
      <c r="F50" s="2" t="s">
        <v>115</v>
      </c>
      <c r="G50" s="4">
        <f t="shared" si="0"/>
        <v>296.67</v>
      </c>
      <c r="H50" s="5">
        <f t="shared" si="1"/>
        <v>35</v>
      </c>
    </row>
    <row r="51" spans="1:13" x14ac:dyDescent="0.35">
      <c r="A51" s="2">
        <v>50</v>
      </c>
      <c r="B51" s="2" t="s">
        <v>116</v>
      </c>
      <c r="C51" s="2" t="s">
        <v>117</v>
      </c>
      <c r="D51" s="3">
        <v>12.1</v>
      </c>
      <c r="E51" s="2">
        <v>29</v>
      </c>
      <c r="F51" s="2" t="s">
        <v>118</v>
      </c>
      <c r="G51" s="4">
        <f t="shared" si="0"/>
        <v>350.9</v>
      </c>
      <c r="H51" s="5">
        <f t="shared" si="1"/>
        <v>32</v>
      </c>
    </row>
    <row r="58" spans="1:13" ht="29" x14ac:dyDescent="0.35">
      <c r="A58" s="6" t="s">
        <v>0</v>
      </c>
      <c r="B58" s="6" t="s">
        <v>1</v>
      </c>
      <c r="C58" s="6" t="s">
        <v>5</v>
      </c>
      <c r="D58" s="6" t="s">
        <v>2</v>
      </c>
      <c r="E58" s="6" t="s">
        <v>3</v>
      </c>
      <c r="F58" s="6" t="s">
        <v>26</v>
      </c>
      <c r="G58" s="6" t="s">
        <v>119</v>
      </c>
      <c r="H58" s="6" t="s">
        <v>120</v>
      </c>
      <c r="I58" s="9" t="s">
        <v>122</v>
      </c>
      <c r="J58" s="9" t="s">
        <v>123</v>
      </c>
      <c r="K58" s="9" t="s">
        <v>124</v>
      </c>
      <c r="L58" s="9" t="s">
        <v>125</v>
      </c>
      <c r="M58" s="9" t="s">
        <v>126</v>
      </c>
    </row>
    <row r="59" spans="1:13" x14ac:dyDescent="0.35">
      <c r="A59" s="2">
        <v>32</v>
      </c>
      <c r="B59" s="2" t="s">
        <v>76</v>
      </c>
      <c r="C59" s="2" t="s">
        <v>77</v>
      </c>
      <c r="D59" s="3">
        <v>4300</v>
      </c>
      <c r="E59" s="2">
        <v>6</v>
      </c>
      <c r="F59" s="2" t="s">
        <v>27</v>
      </c>
      <c r="G59" s="4">
        <f>D59*E59</f>
        <v>25800</v>
      </c>
      <c r="H59" s="5">
        <f>RANK(G59,$G$2:$G$52,0)</f>
        <v>1</v>
      </c>
      <c r="I59" s="10">
        <f>G59/$G$109</f>
        <v>0.13494255997333787</v>
      </c>
      <c r="J59" s="10">
        <f>I59</f>
        <v>0.13494255997333787</v>
      </c>
      <c r="K59" s="10">
        <f>E59/$E$109</f>
        <v>2.4732069249793899E-3</v>
      </c>
      <c r="L59" s="10">
        <f>K59</f>
        <v>2.4732069249793899E-3</v>
      </c>
      <c r="M59" s="11" t="s">
        <v>127</v>
      </c>
    </row>
    <row r="60" spans="1:13" x14ac:dyDescent="0.35">
      <c r="A60" s="2">
        <v>36</v>
      </c>
      <c r="B60" s="2" t="s">
        <v>84</v>
      </c>
      <c r="C60" s="2" t="s">
        <v>83</v>
      </c>
      <c r="D60" s="3">
        <v>8300</v>
      </c>
      <c r="E60" s="2">
        <v>3</v>
      </c>
      <c r="F60" s="2" t="s">
        <v>27</v>
      </c>
      <c r="G60" s="4">
        <f>D60*E60</f>
        <v>24900</v>
      </c>
      <c r="H60" s="5">
        <f>RANK(G60,$G$2:$G$52,0)</f>
        <v>2</v>
      </c>
      <c r="I60" s="10">
        <f t="shared" ref="I60:I108" si="2">G60/$G$109</f>
        <v>0.13023526136961677</v>
      </c>
      <c r="J60" s="10">
        <f>J59+I60</f>
        <v>0.26517782134295464</v>
      </c>
      <c r="K60" s="10">
        <f t="shared" ref="K60:K108" si="3">E60/$E$109</f>
        <v>1.2366034624896949E-3</v>
      </c>
      <c r="L60" s="10">
        <f>L59+K60</f>
        <v>3.7098103874690846E-3</v>
      </c>
      <c r="M60" s="11" t="s">
        <v>127</v>
      </c>
    </row>
    <row r="61" spans="1:13" x14ac:dyDescent="0.35">
      <c r="A61" s="2">
        <v>35</v>
      </c>
      <c r="B61" s="2" t="s">
        <v>82</v>
      </c>
      <c r="C61" s="2" t="s">
        <v>83</v>
      </c>
      <c r="D61" s="3">
        <v>10200</v>
      </c>
      <c r="E61" s="2">
        <v>2</v>
      </c>
      <c r="F61" s="2" t="s">
        <v>27</v>
      </c>
      <c r="G61" s="4">
        <f>D61*E61</f>
        <v>20400</v>
      </c>
      <c r="H61" s="5">
        <f>RANK(G61,$G$2:$G$52,0)</f>
        <v>3</v>
      </c>
      <c r="I61" s="10">
        <f t="shared" si="2"/>
        <v>0.10669876835101133</v>
      </c>
      <c r="J61" s="10">
        <f t="shared" ref="J61:J108" si="4">J60+I61</f>
        <v>0.37187658969396598</v>
      </c>
      <c r="K61" s="10">
        <f t="shared" si="3"/>
        <v>8.2440230832646333E-4</v>
      </c>
      <c r="L61" s="10">
        <f t="shared" ref="L61:L108" si="5">L60+K61</f>
        <v>4.5342126957955481E-3</v>
      </c>
      <c r="M61" s="11" t="s">
        <v>127</v>
      </c>
    </row>
    <row r="62" spans="1:13" x14ac:dyDescent="0.35">
      <c r="A62" s="2">
        <v>31</v>
      </c>
      <c r="B62" s="2" t="s">
        <v>74</v>
      </c>
      <c r="C62" s="2" t="s">
        <v>75</v>
      </c>
      <c r="D62" s="3">
        <v>1600</v>
      </c>
      <c r="E62" s="2">
        <v>10</v>
      </c>
      <c r="F62" s="2" t="s">
        <v>27</v>
      </c>
      <c r="G62" s="4">
        <f>D62*E62</f>
        <v>16000</v>
      </c>
      <c r="H62" s="5">
        <f>RANK(G62,$G$2:$G$52,0)</f>
        <v>4</v>
      </c>
      <c r="I62" s="10">
        <f t="shared" si="2"/>
        <v>8.368530851059712E-2</v>
      </c>
      <c r="J62" s="10">
        <f t="shared" si="4"/>
        <v>0.45556189820456311</v>
      </c>
      <c r="K62" s="10">
        <f t="shared" si="3"/>
        <v>4.1220115416323163E-3</v>
      </c>
      <c r="L62" s="10">
        <f t="shared" si="5"/>
        <v>8.6562242374278644E-3</v>
      </c>
      <c r="M62" s="11" t="s">
        <v>127</v>
      </c>
    </row>
    <row r="63" spans="1:13" x14ac:dyDescent="0.35">
      <c r="A63" s="2">
        <v>34</v>
      </c>
      <c r="B63" s="2" t="s">
        <v>80</v>
      </c>
      <c r="C63" s="2" t="s">
        <v>81</v>
      </c>
      <c r="D63" s="3">
        <v>5300</v>
      </c>
      <c r="E63" s="2">
        <v>3</v>
      </c>
      <c r="F63" s="2" t="s">
        <v>27</v>
      </c>
      <c r="G63" s="4">
        <f>D63*E63</f>
        <v>15900</v>
      </c>
      <c r="H63" s="5">
        <f>RANK(G63,$G$2:$G$52,0)</f>
        <v>5</v>
      </c>
      <c r="I63" s="10">
        <f t="shared" si="2"/>
        <v>8.3162275332405888E-2</v>
      </c>
      <c r="J63" s="10">
        <f t="shared" si="4"/>
        <v>0.538724173536969</v>
      </c>
      <c r="K63" s="10">
        <f t="shared" si="3"/>
        <v>1.2366034624896949E-3</v>
      </c>
      <c r="L63" s="10">
        <f t="shared" si="5"/>
        <v>9.8928276999175595E-3</v>
      </c>
      <c r="M63" s="11" t="s">
        <v>127</v>
      </c>
    </row>
    <row r="64" spans="1:13" x14ac:dyDescent="0.35">
      <c r="A64" s="2">
        <v>33</v>
      </c>
      <c r="B64" s="2" t="s">
        <v>78</v>
      </c>
      <c r="C64" s="2" t="s">
        <v>79</v>
      </c>
      <c r="D64" s="3">
        <v>6700</v>
      </c>
      <c r="E64" s="2">
        <v>2</v>
      </c>
      <c r="F64" s="2" t="s">
        <v>27</v>
      </c>
      <c r="G64" s="4">
        <f>D64*E64</f>
        <v>13400</v>
      </c>
      <c r="H64" s="5">
        <f>RANK(G64,$G$2:$G$52,0)</f>
        <v>6</v>
      </c>
      <c r="I64" s="10">
        <f t="shared" si="2"/>
        <v>7.0086445877625095E-2</v>
      </c>
      <c r="J64" s="10">
        <f t="shared" si="4"/>
        <v>0.60881061941459413</v>
      </c>
      <c r="K64" s="10">
        <f t="shared" si="3"/>
        <v>8.2440230832646333E-4</v>
      </c>
      <c r="L64" s="10">
        <f t="shared" si="5"/>
        <v>1.0717230008244023E-2</v>
      </c>
      <c r="M64" s="11" t="s">
        <v>127</v>
      </c>
    </row>
    <row r="65" spans="1:13" x14ac:dyDescent="0.35">
      <c r="A65" s="2">
        <v>30</v>
      </c>
      <c r="B65" s="2" t="s">
        <v>72</v>
      </c>
      <c r="C65" s="2" t="s">
        <v>73</v>
      </c>
      <c r="D65" s="3">
        <v>1200</v>
      </c>
      <c r="E65" s="2">
        <v>8</v>
      </c>
      <c r="F65" s="2" t="s">
        <v>27</v>
      </c>
      <c r="G65" s="4">
        <f>D65*E65</f>
        <v>9600</v>
      </c>
      <c r="H65" s="5">
        <f>RANK(G65,$G$2:$G$52,0)</f>
        <v>7</v>
      </c>
      <c r="I65" s="10">
        <f t="shared" si="2"/>
        <v>5.0211185106358275E-2</v>
      </c>
      <c r="J65" s="10">
        <f t="shared" si="4"/>
        <v>0.65902180452095238</v>
      </c>
      <c r="K65" s="10">
        <f t="shared" si="3"/>
        <v>3.2976092333058533E-3</v>
      </c>
      <c r="L65" s="10">
        <f t="shared" si="5"/>
        <v>1.4014839241549877E-2</v>
      </c>
      <c r="M65" s="11" t="s">
        <v>127</v>
      </c>
    </row>
    <row r="66" spans="1:13" x14ac:dyDescent="0.35">
      <c r="A66" s="2">
        <v>27</v>
      </c>
      <c r="B66" s="2" t="s">
        <v>66</v>
      </c>
      <c r="C66" s="2" t="s">
        <v>67</v>
      </c>
      <c r="D66" s="3">
        <v>210</v>
      </c>
      <c r="E66" s="2">
        <v>36</v>
      </c>
      <c r="F66" s="2" t="s">
        <v>27</v>
      </c>
      <c r="G66" s="4">
        <f>D66*E66</f>
        <v>7560</v>
      </c>
      <c r="H66" s="5">
        <f>RANK(G66,$G$2:$G$52,0)</f>
        <v>8</v>
      </c>
      <c r="I66" s="10">
        <f t="shared" si="2"/>
        <v>3.9541308271257139E-2</v>
      </c>
      <c r="J66" s="10">
        <f t="shared" si="4"/>
        <v>0.69856311279220951</v>
      </c>
      <c r="K66" s="10">
        <f t="shared" si="3"/>
        <v>1.483924154987634E-2</v>
      </c>
      <c r="L66" s="10">
        <f t="shared" si="5"/>
        <v>2.8854080791426217E-2</v>
      </c>
      <c r="M66" s="11" t="s">
        <v>127</v>
      </c>
    </row>
    <row r="67" spans="1:13" x14ac:dyDescent="0.35">
      <c r="A67" s="2">
        <v>37</v>
      </c>
      <c r="B67" s="2" t="s">
        <v>85</v>
      </c>
      <c r="C67" s="2" t="s">
        <v>86</v>
      </c>
      <c r="D67" s="3">
        <v>299</v>
      </c>
      <c r="E67" s="2">
        <v>20</v>
      </c>
      <c r="F67" s="2" t="s">
        <v>27</v>
      </c>
      <c r="G67" s="4">
        <f>D67*E67</f>
        <v>5980</v>
      </c>
      <c r="H67" s="5">
        <f>RANK(G67,$G$2:$G$52,0)</f>
        <v>9</v>
      </c>
      <c r="I67" s="10">
        <f t="shared" si="2"/>
        <v>3.1277384055835675E-2</v>
      </c>
      <c r="J67" s="10">
        <f t="shared" si="4"/>
        <v>0.72984049684804519</v>
      </c>
      <c r="K67" s="10">
        <f t="shared" si="3"/>
        <v>8.2440230832646327E-3</v>
      </c>
      <c r="L67" s="10">
        <f t="shared" si="5"/>
        <v>3.7098103874690848E-2</v>
      </c>
      <c r="M67" s="11" t="s">
        <v>127</v>
      </c>
    </row>
    <row r="68" spans="1:13" x14ac:dyDescent="0.35">
      <c r="A68" s="2">
        <v>28</v>
      </c>
      <c r="B68" s="2" t="s">
        <v>68</v>
      </c>
      <c r="C68" s="2" t="s">
        <v>69</v>
      </c>
      <c r="D68" s="3">
        <v>230</v>
      </c>
      <c r="E68" s="2">
        <v>22</v>
      </c>
      <c r="F68" s="2" t="s">
        <v>27</v>
      </c>
      <c r="G68" s="4">
        <f>D68*E68</f>
        <v>5060</v>
      </c>
      <c r="H68" s="5">
        <f>RANK(G68,$G$2:$G$52,0)</f>
        <v>10</v>
      </c>
      <c r="I68" s="10">
        <f t="shared" si="2"/>
        <v>2.6465478816476342E-2</v>
      </c>
      <c r="J68" s="10">
        <f t="shared" si="4"/>
        <v>0.75630597566452151</v>
      </c>
      <c r="K68" s="10">
        <f t="shared" si="3"/>
        <v>9.0684253915910961E-3</v>
      </c>
      <c r="L68" s="10">
        <f t="shared" si="5"/>
        <v>4.6166529266281946E-2</v>
      </c>
      <c r="M68" s="11" t="s">
        <v>127</v>
      </c>
    </row>
    <row r="69" spans="1:13" x14ac:dyDescent="0.35">
      <c r="A69" s="2">
        <v>29</v>
      </c>
      <c r="B69" s="2" t="s">
        <v>70</v>
      </c>
      <c r="C69" s="2" t="s">
        <v>71</v>
      </c>
      <c r="D69" s="3">
        <v>210</v>
      </c>
      <c r="E69" s="2">
        <v>24</v>
      </c>
      <c r="F69" s="2" t="s">
        <v>27</v>
      </c>
      <c r="G69" s="4">
        <f>D69*E69</f>
        <v>5040</v>
      </c>
      <c r="H69" s="5">
        <f>RANK(G69,$G$2:$G$52,0)</f>
        <v>11</v>
      </c>
      <c r="I69" s="10">
        <f t="shared" si="2"/>
        <v>2.6360872180838095E-2</v>
      </c>
      <c r="J69" s="10">
        <f t="shared" si="4"/>
        <v>0.78266684784535956</v>
      </c>
      <c r="K69" s="10">
        <f t="shared" si="3"/>
        <v>9.8928276999175595E-3</v>
      </c>
      <c r="L69" s="10">
        <f t="shared" si="5"/>
        <v>5.6059356966199507E-2</v>
      </c>
      <c r="M69" s="11" t="s">
        <v>127</v>
      </c>
    </row>
    <row r="70" spans="1:13" x14ac:dyDescent="0.35">
      <c r="A70" s="2">
        <v>39</v>
      </c>
      <c r="B70" s="2" t="s">
        <v>89</v>
      </c>
      <c r="C70" s="2" t="s">
        <v>90</v>
      </c>
      <c r="D70" s="3">
        <v>499</v>
      </c>
      <c r="E70" s="2">
        <v>10</v>
      </c>
      <c r="F70" s="2" t="s">
        <v>27</v>
      </c>
      <c r="G70" s="4">
        <f>D70*E70</f>
        <v>4990</v>
      </c>
      <c r="H70" s="5">
        <f>RANK(G70,$G$2:$G$52,0)</f>
        <v>12</v>
      </c>
      <c r="I70" s="12">
        <f t="shared" si="2"/>
        <v>2.6099355591742479E-2</v>
      </c>
      <c r="J70" s="12">
        <f t="shared" si="4"/>
        <v>0.80876620343710204</v>
      </c>
      <c r="K70" s="12">
        <f t="shared" si="3"/>
        <v>4.1220115416323163E-3</v>
      </c>
      <c r="L70" s="12">
        <f t="shared" si="5"/>
        <v>6.0181368507831824E-2</v>
      </c>
      <c r="M70" s="13" t="s">
        <v>128</v>
      </c>
    </row>
    <row r="71" spans="1:13" x14ac:dyDescent="0.35">
      <c r="A71" s="2">
        <v>40</v>
      </c>
      <c r="B71" s="2" t="s">
        <v>93</v>
      </c>
      <c r="C71" s="2" t="s">
        <v>91</v>
      </c>
      <c r="D71" s="3">
        <v>599</v>
      </c>
      <c r="E71" s="2">
        <v>8</v>
      </c>
      <c r="F71" s="2" t="s">
        <v>27</v>
      </c>
      <c r="G71" s="4">
        <f>D71*E71</f>
        <v>4792</v>
      </c>
      <c r="H71" s="5">
        <f>RANK(G71,$G$2:$G$52,0)</f>
        <v>13</v>
      </c>
      <c r="I71" s="12">
        <f t="shared" si="2"/>
        <v>2.5063749898923838E-2</v>
      </c>
      <c r="J71" s="12">
        <f t="shared" si="4"/>
        <v>0.83382995333602583</v>
      </c>
      <c r="K71" s="12">
        <f t="shared" si="3"/>
        <v>3.2976092333058533E-3</v>
      </c>
      <c r="L71" s="12">
        <f t="shared" si="5"/>
        <v>6.3478977741137671E-2</v>
      </c>
      <c r="M71" s="13" t="s">
        <v>128</v>
      </c>
    </row>
    <row r="72" spans="1:13" x14ac:dyDescent="0.35">
      <c r="A72" s="2">
        <v>22</v>
      </c>
      <c r="B72" s="2" t="s">
        <v>56</v>
      </c>
      <c r="C72" s="2" t="s">
        <v>57</v>
      </c>
      <c r="D72" s="3">
        <v>59.6</v>
      </c>
      <c r="E72" s="2">
        <v>68</v>
      </c>
      <c r="F72" s="2" t="s">
        <v>27</v>
      </c>
      <c r="G72" s="4">
        <f>D72*E72</f>
        <v>4052.8</v>
      </c>
      <c r="H72" s="5">
        <f>RANK(G72,$G$2:$G$52,0)</f>
        <v>14</v>
      </c>
      <c r="I72" s="12">
        <f t="shared" si="2"/>
        <v>2.1197488645734255E-2</v>
      </c>
      <c r="J72" s="12">
        <f t="shared" si="4"/>
        <v>0.85502744198176006</v>
      </c>
      <c r="K72" s="12">
        <f t="shared" si="3"/>
        <v>2.8029678483099753E-2</v>
      </c>
      <c r="L72" s="12">
        <f t="shared" si="5"/>
        <v>9.1508656224237428E-2</v>
      </c>
      <c r="M72" s="13" t="s">
        <v>128</v>
      </c>
    </row>
    <row r="73" spans="1:13" x14ac:dyDescent="0.35">
      <c r="A73" s="2">
        <v>38</v>
      </c>
      <c r="B73" s="2" t="s">
        <v>87</v>
      </c>
      <c r="C73" s="2" t="s">
        <v>88</v>
      </c>
      <c r="D73" s="3">
        <v>199</v>
      </c>
      <c r="E73" s="2">
        <v>15</v>
      </c>
      <c r="F73" s="2" t="s">
        <v>27</v>
      </c>
      <c r="G73" s="4">
        <f>D73*E73</f>
        <v>2985</v>
      </c>
      <c r="H73" s="5">
        <f>RANK(G73,$G$2:$G$52,0)</f>
        <v>15</v>
      </c>
      <c r="I73" s="12">
        <f t="shared" si="2"/>
        <v>1.5612540369008276E-2</v>
      </c>
      <c r="J73" s="12">
        <f t="shared" si="4"/>
        <v>0.87063998235076834</v>
      </c>
      <c r="K73" s="12">
        <f t="shared" si="3"/>
        <v>6.1830173124484749E-3</v>
      </c>
      <c r="L73" s="12">
        <f t="shared" si="5"/>
        <v>9.7691673536685897E-2</v>
      </c>
      <c r="M73" s="13" t="s">
        <v>128</v>
      </c>
    </row>
    <row r="74" spans="1:13" x14ac:dyDescent="0.35">
      <c r="A74" s="2">
        <v>26</v>
      </c>
      <c r="B74" s="2" t="s">
        <v>65</v>
      </c>
      <c r="C74" s="2" t="s">
        <v>64</v>
      </c>
      <c r="D74" s="3">
        <v>145</v>
      </c>
      <c r="E74" s="2">
        <v>19</v>
      </c>
      <c r="F74" s="2" t="s">
        <v>27</v>
      </c>
      <c r="G74" s="4">
        <f>D74*E74</f>
        <v>2755</v>
      </c>
      <c r="H74" s="5">
        <f>RANK(G74,$G$2:$G$52,0)</f>
        <v>16</v>
      </c>
      <c r="I74" s="12">
        <f t="shared" si="2"/>
        <v>1.4409564059168442E-2</v>
      </c>
      <c r="J74" s="12">
        <f t="shared" si="4"/>
        <v>0.88504954640993683</v>
      </c>
      <c r="K74" s="12">
        <f t="shared" si="3"/>
        <v>7.8318219291014009E-3</v>
      </c>
      <c r="L74" s="12">
        <f t="shared" si="5"/>
        <v>0.10552349546578729</v>
      </c>
      <c r="M74" s="13" t="s">
        <v>128</v>
      </c>
    </row>
    <row r="75" spans="1:13" x14ac:dyDescent="0.35">
      <c r="A75" s="2">
        <v>23</v>
      </c>
      <c r="B75" s="2" t="s">
        <v>58</v>
      </c>
      <c r="C75" s="2" t="s">
        <v>59</v>
      </c>
      <c r="D75" s="3">
        <v>66.12</v>
      </c>
      <c r="E75" s="2">
        <v>40</v>
      </c>
      <c r="F75" s="2" t="s">
        <v>27</v>
      </c>
      <c r="G75" s="4">
        <f>D75*E75</f>
        <v>2644.8</v>
      </c>
      <c r="H75" s="5">
        <f>RANK(G75,$G$2:$G$52,0)</f>
        <v>17</v>
      </c>
      <c r="I75" s="12">
        <f t="shared" si="2"/>
        <v>1.3833181496801706E-2</v>
      </c>
      <c r="J75" s="12">
        <f t="shared" si="4"/>
        <v>0.89888272790673851</v>
      </c>
      <c r="K75" s="12">
        <f t="shared" si="3"/>
        <v>1.6488046166529265E-2</v>
      </c>
      <c r="L75" s="12">
        <f t="shared" si="5"/>
        <v>0.12201154163231656</v>
      </c>
      <c r="M75" s="13" t="s">
        <v>128</v>
      </c>
    </row>
    <row r="76" spans="1:13" x14ac:dyDescent="0.35">
      <c r="A76" s="2">
        <v>24</v>
      </c>
      <c r="B76" s="2" t="s">
        <v>60</v>
      </c>
      <c r="C76" s="2" t="s">
        <v>61</v>
      </c>
      <c r="D76" s="3">
        <v>63.2</v>
      </c>
      <c r="E76" s="2">
        <v>35</v>
      </c>
      <c r="F76" s="2" t="s">
        <v>27</v>
      </c>
      <c r="G76" s="4">
        <f>D76*E76</f>
        <v>2212</v>
      </c>
      <c r="H76" s="5">
        <f>RANK(G76,$G$2:$G$52,0)</f>
        <v>18</v>
      </c>
      <c r="I76" s="12">
        <f t="shared" si="2"/>
        <v>1.1569493901590053E-2</v>
      </c>
      <c r="J76" s="12">
        <f t="shared" si="4"/>
        <v>0.91045222180832852</v>
      </c>
      <c r="K76" s="12">
        <f t="shared" si="3"/>
        <v>1.4427040395713108E-2</v>
      </c>
      <c r="L76" s="12">
        <f t="shared" si="5"/>
        <v>0.13643858202802966</v>
      </c>
      <c r="M76" s="13" t="s">
        <v>128</v>
      </c>
    </row>
    <row r="77" spans="1:13" x14ac:dyDescent="0.35">
      <c r="A77" s="2">
        <v>25</v>
      </c>
      <c r="B77" s="2" t="s">
        <v>62</v>
      </c>
      <c r="C77" s="2" t="s">
        <v>63</v>
      </c>
      <c r="D77" s="3">
        <v>63.45</v>
      </c>
      <c r="E77" s="2">
        <v>32</v>
      </c>
      <c r="F77" s="2" t="s">
        <v>27</v>
      </c>
      <c r="G77" s="4">
        <f>D77*E77</f>
        <v>2030.4</v>
      </c>
      <c r="H77" s="5">
        <f>RANK(G77,$G$2:$G$52,0)</f>
        <v>19</v>
      </c>
      <c r="I77" s="12">
        <f t="shared" si="2"/>
        <v>1.0619665649994775E-2</v>
      </c>
      <c r="J77" s="12">
        <f t="shared" si="4"/>
        <v>0.92107188745832325</v>
      </c>
      <c r="K77" s="12">
        <f t="shared" si="3"/>
        <v>1.3190436933223413E-2</v>
      </c>
      <c r="L77" s="12">
        <f t="shared" si="5"/>
        <v>0.14962901896125308</v>
      </c>
      <c r="M77" s="13" t="s">
        <v>128</v>
      </c>
    </row>
    <row r="78" spans="1:13" x14ac:dyDescent="0.35">
      <c r="A78" s="2">
        <v>18</v>
      </c>
      <c r="B78" s="2" t="s">
        <v>47</v>
      </c>
      <c r="C78" s="2" t="s">
        <v>48</v>
      </c>
      <c r="D78" s="3">
        <v>29.3</v>
      </c>
      <c r="E78" s="2">
        <v>50</v>
      </c>
      <c r="F78" s="2" t="s">
        <v>27</v>
      </c>
      <c r="G78" s="4">
        <f>D78*E78</f>
        <v>1465</v>
      </c>
      <c r="H78" s="5">
        <f>RANK(G78,$G$2:$G$52,0)</f>
        <v>20</v>
      </c>
      <c r="I78" s="12">
        <f t="shared" si="2"/>
        <v>7.662436060501549E-3</v>
      </c>
      <c r="J78" s="12">
        <f t="shared" si="4"/>
        <v>0.92873432351882479</v>
      </c>
      <c r="K78" s="12">
        <f t="shared" si="3"/>
        <v>2.0610057708161583E-2</v>
      </c>
      <c r="L78" s="12">
        <f t="shared" si="5"/>
        <v>0.17023907666941465</v>
      </c>
      <c r="M78" s="13" t="s">
        <v>128</v>
      </c>
    </row>
    <row r="79" spans="1:13" x14ac:dyDescent="0.35">
      <c r="A79" s="2">
        <v>14</v>
      </c>
      <c r="B79" s="2" t="s">
        <v>39</v>
      </c>
      <c r="C79" s="2" t="s">
        <v>40</v>
      </c>
      <c r="D79" s="3">
        <v>3.99</v>
      </c>
      <c r="E79" s="2">
        <v>300</v>
      </c>
      <c r="F79" s="2" t="s">
        <v>41</v>
      </c>
      <c r="G79" s="4">
        <f>D79*E79</f>
        <v>1197</v>
      </c>
      <c r="H79" s="5">
        <f>RANK(G79,$G$2:$G$52,0)</f>
        <v>21</v>
      </c>
      <c r="I79" s="12">
        <f t="shared" si="2"/>
        <v>6.2607071429490475E-3</v>
      </c>
      <c r="J79" s="12">
        <f t="shared" si="4"/>
        <v>0.93499503066177381</v>
      </c>
      <c r="K79" s="12">
        <f t="shared" si="3"/>
        <v>0.1236603462489695</v>
      </c>
      <c r="L79" s="12">
        <f t="shared" si="5"/>
        <v>0.29389942291838417</v>
      </c>
      <c r="M79" s="13" t="s">
        <v>128</v>
      </c>
    </row>
    <row r="80" spans="1:13" x14ac:dyDescent="0.35">
      <c r="A80" s="2">
        <v>20</v>
      </c>
      <c r="B80" s="2" t="s">
        <v>52</v>
      </c>
      <c r="C80" s="2" t="s">
        <v>53</v>
      </c>
      <c r="D80" s="3">
        <v>33.200000000000003</v>
      </c>
      <c r="E80" s="2">
        <v>35</v>
      </c>
      <c r="F80" s="2" t="s">
        <v>27</v>
      </c>
      <c r="G80" s="4">
        <f>D80*E80</f>
        <v>1162</v>
      </c>
      <c r="H80" s="5">
        <f>RANK(G80,$G$2:$G$52,0)</f>
        <v>22</v>
      </c>
      <c r="I80" s="12">
        <f t="shared" si="2"/>
        <v>6.077645530582116E-3</v>
      </c>
      <c r="J80" s="12">
        <f t="shared" si="4"/>
        <v>0.94107267619235591</v>
      </c>
      <c r="K80" s="12">
        <f t="shared" si="3"/>
        <v>1.4427040395713108E-2</v>
      </c>
      <c r="L80" s="12">
        <f t="shared" si="5"/>
        <v>0.3083264633140973</v>
      </c>
      <c r="M80" s="13" t="s">
        <v>128</v>
      </c>
    </row>
    <row r="81" spans="1:13" x14ac:dyDescent="0.35">
      <c r="A81" s="2">
        <v>10</v>
      </c>
      <c r="B81" s="2" t="s">
        <v>23</v>
      </c>
      <c r="C81" s="2" t="s">
        <v>24</v>
      </c>
      <c r="D81" s="3">
        <v>25.1</v>
      </c>
      <c r="E81" s="2">
        <v>45</v>
      </c>
      <c r="F81" s="2" t="s">
        <v>28</v>
      </c>
      <c r="G81" s="4">
        <f>D81*45</f>
        <v>1129.5</v>
      </c>
      <c r="H81" s="5">
        <f>RANK(G81,$G$2:$G$52,0)</f>
        <v>23</v>
      </c>
      <c r="I81" s="12">
        <f t="shared" si="2"/>
        <v>5.9076597476699659E-3</v>
      </c>
      <c r="J81" s="12">
        <f t="shared" si="4"/>
        <v>0.94698033594002584</v>
      </c>
      <c r="K81" s="12">
        <f t="shared" si="3"/>
        <v>1.8549051937345424E-2</v>
      </c>
      <c r="L81" s="12">
        <f t="shared" si="5"/>
        <v>0.32687551525144271</v>
      </c>
      <c r="M81" s="13" t="s">
        <v>128</v>
      </c>
    </row>
    <row r="82" spans="1:13" x14ac:dyDescent="0.35">
      <c r="A82" s="2">
        <v>21</v>
      </c>
      <c r="B82" s="2" t="s">
        <v>54</v>
      </c>
      <c r="C82" s="2" t="s">
        <v>55</v>
      </c>
      <c r="D82" s="3">
        <v>33.200000000000003</v>
      </c>
      <c r="E82" s="2">
        <v>32</v>
      </c>
      <c r="F82" s="2" t="s">
        <v>27</v>
      </c>
      <c r="G82" s="4">
        <f>D82*E82</f>
        <v>1062.4000000000001</v>
      </c>
      <c r="H82" s="5">
        <f>RANK(G82,$G$2:$G$52,0)</f>
        <v>24</v>
      </c>
      <c r="I82" s="14">
        <f t="shared" si="2"/>
        <v>5.5567044851036499E-3</v>
      </c>
      <c r="J82" s="14">
        <f t="shared" si="4"/>
        <v>0.95253704042512954</v>
      </c>
      <c r="K82" s="14">
        <f t="shared" si="3"/>
        <v>1.3190436933223413E-2</v>
      </c>
      <c r="L82" s="14">
        <f t="shared" si="5"/>
        <v>0.34006595218466612</v>
      </c>
      <c r="M82" s="15" t="s">
        <v>129</v>
      </c>
    </row>
    <row r="83" spans="1:13" x14ac:dyDescent="0.35">
      <c r="A83" s="2">
        <v>15</v>
      </c>
      <c r="B83" s="2" t="s">
        <v>42</v>
      </c>
      <c r="C83" s="2" t="s">
        <v>43</v>
      </c>
      <c r="D83" s="3">
        <v>4.99</v>
      </c>
      <c r="E83" s="2">
        <v>200</v>
      </c>
      <c r="F83" s="2" t="s">
        <v>41</v>
      </c>
      <c r="G83" s="4">
        <f>D83*E83</f>
        <v>998</v>
      </c>
      <c r="H83" s="5">
        <f>RANK(G83,$G$2:$G$52,0)</f>
        <v>25</v>
      </c>
      <c r="I83" s="14">
        <f t="shared" si="2"/>
        <v>5.219871118348496E-3</v>
      </c>
      <c r="J83" s="14">
        <f t="shared" si="4"/>
        <v>0.95775691154347808</v>
      </c>
      <c r="K83" s="14">
        <f t="shared" si="3"/>
        <v>8.244023083264633E-2</v>
      </c>
      <c r="L83" s="14">
        <f t="shared" si="5"/>
        <v>0.42250618301731246</v>
      </c>
      <c r="M83" s="15" t="s">
        <v>129</v>
      </c>
    </row>
    <row r="84" spans="1:13" x14ac:dyDescent="0.35">
      <c r="A84" s="2">
        <v>17</v>
      </c>
      <c r="B84" s="2" t="s">
        <v>44</v>
      </c>
      <c r="C84" s="2" t="s">
        <v>46</v>
      </c>
      <c r="D84" s="3">
        <v>4.99</v>
      </c>
      <c r="E84" s="2">
        <v>200</v>
      </c>
      <c r="F84" s="2" t="s">
        <v>27</v>
      </c>
      <c r="G84" s="4">
        <f>D84*E84</f>
        <v>998</v>
      </c>
      <c r="H84" s="5">
        <f>RANK(G84,$G$2:$G$52,0)</f>
        <v>25</v>
      </c>
      <c r="I84" s="14">
        <f t="shared" si="2"/>
        <v>5.219871118348496E-3</v>
      </c>
      <c r="J84" s="14">
        <f t="shared" si="4"/>
        <v>0.96297678266182662</v>
      </c>
      <c r="K84" s="14">
        <f t="shared" si="3"/>
        <v>8.244023083264633E-2</v>
      </c>
      <c r="L84" s="14">
        <f t="shared" si="5"/>
        <v>0.50494641384995875</v>
      </c>
      <c r="M84" s="15" t="s">
        <v>129</v>
      </c>
    </row>
    <row r="85" spans="1:13" x14ac:dyDescent="0.35">
      <c r="A85" s="2">
        <v>19</v>
      </c>
      <c r="B85" s="2" t="s">
        <v>50</v>
      </c>
      <c r="C85" s="2" t="s">
        <v>51</v>
      </c>
      <c r="D85" s="3">
        <v>33.200000000000003</v>
      </c>
      <c r="E85" s="2">
        <v>30</v>
      </c>
      <c r="F85" s="2" t="s">
        <v>27</v>
      </c>
      <c r="G85" s="4">
        <f>D85*E85</f>
        <v>996.00000000000011</v>
      </c>
      <c r="H85" s="5">
        <f>RANK(G85,$G$2:$G$52,0)</f>
        <v>27</v>
      </c>
      <c r="I85" s="14">
        <f t="shared" si="2"/>
        <v>5.209410454784672E-3</v>
      </c>
      <c r="J85" s="14">
        <f t="shared" si="4"/>
        <v>0.96818619311661125</v>
      </c>
      <c r="K85" s="14">
        <f t="shared" si="3"/>
        <v>1.236603462489695E-2</v>
      </c>
      <c r="L85" s="14">
        <f t="shared" si="5"/>
        <v>0.51731244847485569</v>
      </c>
      <c r="M85" s="15" t="s">
        <v>129</v>
      </c>
    </row>
    <row r="86" spans="1:13" x14ac:dyDescent="0.35">
      <c r="A86" s="2">
        <v>11</v>
      </c>
      <c r="B86" s="2" t="s">
        <v>29</v>
      </c>
      <c r="C86" s="2" t="s">
        <v>30</v>
      </c>
      <c r="D86" s="3">
        <v>36.99</v>
      </c>
      <c r="E86" s="2">
        <v>20</v>
      </c>
      <c r="F86" s="2" t="s">
        <v>28</v>
      </c>
      <c r="G86" s="4">
        <f>20*D86</f>
        <v>739.80000000000007</v>
      </c>
      <c r="H86" s="5">
        <f>RANK(G86,$G$2:$G$52,0)</f>
        <v>28</v>
      </c>
      <c r="I86" s="14">
        <f t="shared" si="2"/>
        <v>3.8693994522587352E-3</v>
      </c>
      <c r="J86" s="14">
        <f t="shared" si="4"/>
        <v>0.97205559256886997</v>
      </c>
      <c r="K86" s="14">
        <f t="shared" si="3"/>
        <v>8.2440230832646327E-3</v>
      </c>
      <c r="L86" s="14">
        <f t="shared" si="5"/>
        <v>0.52555647155812035</v>
      </c>
      <c r="M86" s="15" t="s">
        <v>129</v>
      </c>
    </row>
    <row r="87" spans="1:13" x14ac:dyDescent="0.35">
      <c r="A87" s="2">
        <v>12</v>
      </c>
      <c r="B87" s="2" t="s">
        <v>34</v>
      </c>
      <c r="C87" s="2" t="s">
        <v>32</v>
      </c>
      <c r="D87" s="3">
        <v>49.3</v>
      </c>
      <c r="E87" s="2">
        <v>15</v>
      </c>
      <c r="F87" s="2" t="s">
        <v>28</v>
      </c>
      <c r="G87" s="4">
        <f>D87*15</f>
        <v>739.5</v>
      </c>
      <c r="H87" s="5">
        <f>RANK(G87,$G$2:$G$52,0)</f>
        <v>29</v>
      </c>
      <c r="I87" s="14">
        <f t="shared" si="2"/>
        <v>3.8678303527241611E-3</v>
      </c>
      <c r="J87" s="14">
        <f t="shared" si="4"/>
        <v>0.97592342292159417</v>
      </c>
      <c r="K87" s="14">
        <f t="shared" si="3"/>
        <v>6.1830173124484749E-3</v>
      </c>
      <c r="L87" s="14">
        <f t="shared" si="5"/>
        <v>0.53173948887056888</v>
      </c>
      <c r="M87" s="15" t="s">
        <v>129</v>
      </c>
    </row>
    <row r="88" spans="1:13" x14ac:dyDescent="0.35">
      <c r="A88" s="2">
        <v>16</v>
      </c>
      <c r="B88" s="2" t="s">
        <v>44</v>
      </c>
      <c r="C88" s="2" t="s">
        <v>45</v>
      </c>
      <c r="D88" s="3">
        <v>2.99</v>
      </c>
      <c r="E88" s="2">
        <v>200</v>
      </c>
      <c r="F88" s="2" t="s">
        <v>27</v>
      </c>
      <c r="G88" s="4">
        <f>D88*E88</f>
        <v>598</v>
      </c>
      <c r="H88" s="5">
        <f>RANK(G88,$G$2:$G$52,0)</f>
        <v>30</v>
      </c>
      <c r="I88" s="14">
        <f t="shared" si="2"/>
        <v>3.1277384055835677E-3</v>
      </c>
      <c r="J88" s="14">
        <f t="shared" si="4"/>
        <v>0.97905116132717773</v>
      </c>
      <c r="K88" s="14">
        <f t="shared" si="3"/>
        <v>8.244023083264633E-2</v>
      </c>
      <c r="L88" s="14">
        <f t="shared" si="5"/>
        <v>0.61417971970321517</v>
      </c>
      <c r="M88" s="15" t="s">
        <v>129</v>
      </c>
    </row>
    <row r="89" spans="1:13" x14ac:dyDescent="0.35">
      <c r="A89" s="2">
        <v>8</v>
      </c>
      <c r="B89" s="2" t="s">
        <v>19</v>
      </c>
      <c r="C89" s="2" t="s">
        <v>20</v>
      </c>
      <c r="D89" s="3">
        <v>5.99</v>
      </c>
      <c r="E89" s="2">
        <v>59</v>
      </c>
      <c r="F89" s="2" t="s">
        <v>27</v>
      </c>
      <c r="G89" s="4">
        <f>D89*E89</f>
        <v>353.41</v>
      </c>
      <c r="H89" s="5">
        <f>RANK(G89,$G$2:$G$52,0)</f>
        <v>31</v>
      </c>
      <c r="I89" s="14">
        <f t="shared" si="2"/>
        <v>1.8484515550456332E-3</v>
      </c>
      <c r="J89" s="14">
        <f t="shared" si="4"/>
        <v>0.98089961288222338</v>
      </c>
      <c r="K89" s="14">
        <f t="shared" si="3"/>
        <v>2.4319868095630668E-2</v>
      </c>
      <c r="L89" s="14">
        <f t="shared" si="5"/>
        <v>0.63849958779884586</v>
      </c>
      <c r="M89" s="15" t="s">
        <v>129</v>
      </c>
    </row>
    <row r="90" spans="1:13" x14ac:dyDescent="0.35">
      <c r="A90" s="2">
        <v>50</v>
      </c>
      <c r="B90" s="2" t="s">
        <v>116</v>
      </c>
      <c r="C90" s="2" t="s">
        <v>117</v>
      </c>
      <c r="D90" s="3">
        <v>12.1</v>
      </c>
      <c r="E90" s="2">
        <v>29</v>
      </c>
      <c r="F90" s="2" t="s">
        <v>118</v>
      </c>
      <c r="G90" s="4">
        <f>D90*E90</f>
        <v>350.9</v>
      </c>
      <c r="H90" s="5">
        <f>RANK(G90,$G$2:$G$52,0)</f>
        <v>32</v>
      </c>
      <c r="I90" s="14">
        <f t="shared" si="2"/>
        <v>1.8353234222730332E-3</v>
      </c>
      <c r="J90" s="14">
        <f t="shared" si="4"/>
        <v>0.98273493630449638</v>
      </c>
      <c r="K90" s="14">
        <f t="shared" si="3"/>
        <v>1.1953833470733718E-2</v>
      </c>
      <c r="L90" s="14">
        <f t="shared" si="5"/>
        <v>0.65045342126957961</v>
      </c>
      <c r="M90" s="15" t="s">
        <v>129</v>
      </c>
    </row>
    <row r="91" spans="1:13" x14ac:dyDescent="0.35">
      <c r="A91" s="2">
        <v>48</v>
      </c>
      <c r="B91" s="2" t="s">
        <v>108</v>
      </c>
      <c r="C91" s="2" t="s">
        <v>109</v>
      </c>
      <c r="D91" s="3">
        <v>14.99</v>
      </c>
      <c r="E91" s="2">
        <v>22</v>
      </c>
      <c r="F91" s="2" t="s">
        <v>104</v>
      </c>
      <c r="G91" s="4">
        <f>D91*E91</f>
        <v>329.78000000000003</v>
      </c>
      <c r="H91" s="5">
        <f>RANK(G91,$G$2:$G$52,0)</f>
        <v>33</v>
      </c>
      <c r="I91" s="14">
        <f t="shared" si="2"/>
        <v>1.7248588150390453E-3</v>
      </c>
      <c r="J91" s="14">
        <f t="shared" si="4"/>
        <v>0.98445979511953541</v>
      </c>
      <c r="K91" s="14">
        <f t="shared" si="3"/>
        <v>9.0684253915910961E-3</v>
      </c>
      <c r="L91" s="14">
        <f t="shared" si="5"/>
        <v>0.65952184666117075</v>
      </c>
      <c r="M91" s="15" t="s">
        <v>129</v>
      </c>
    </row>
    <row r="92" spans="1:13" x14ac:dyDescent="0.35">
      <c r="A92" s="2">
        <v>7</v>
      </c>
      <c r="B92" s="2" t="s">
        <v>17</v>
      </c>
      <c r="C92" s="2" t="s">
        <v>18</v>
      </c>
      <c r="D92" s="3">
        <v>3.99</v>
      </c>
      <c r="E92" s="2">
        <v>79</v>
      </c>
      <c r="F92" s="2" t="s">
        <v>27</v>
      </c>
      <c r="G92" s="4">
        <f>D92*E92</f>
        <v>315.21000000000004</v>
      </c>
      <c r="H92" s="5">
        <f>RANK(G92,$G$2:$G$52,0)</f>
        <v>34</v>
      </c>
      <c r="I92" s="14">
        <f t="shared" si="2"/>
        <v>1.6486528809765827E-3</v>
      </c>
      <c r="J92" s="14">
        <f t="shared" si="4"/>
        <v>0.98610844800051201</v>
      </c>
      <c r="K92" s="14">
        <f t="shared" si="3"/>
        <v>3.2563891178895299E-2</v>
      </c>
      <c r="L92" s="14">
        <f t="shared" si="5"/>
        <v>0.692085737840066</v>
      </c>
      <c r="M92" s="15" t="s">
        <v>129</v>
      </c>
    </row>
    <row r="93" spans="1:13" x14ac:dyDescent="0.35">
      <c r="A93" s="2">
        <v>49</v>
      </c>
      <c r="B93" s="2" t="s">
        <v>113</v>
      </c>
      <c r="C93" s="2" t="s">
        <v>114</v>
      </c>
      <c r="D93" s="3">
        <v>8.99</v>
      </c>
      <c r="E93" s="2">
        <v>33</v>
      </c>
      <c r="F93" s="2" t="s">
        <v>115</v>
      </c>
      <c r="G93" s="4">
        <f>D93*E93</f>
        <v>296.67</v>
      </c>
      <c r="H93" s="5">
        <f>RANK(G93,$G$2:$G$52,0)</f>
        <v>35</v>
      </c>
      <c r="I93" s="14">
        <f t="shared" si="2"/>
        <v>1.5516825297399281E-3</v>
      </c>
      <c r="J93" s="14">
        <f t="shared" si="4"/>
        <v>0.98766013053025192</v>
      </c>
      <c r="K93" s="14">
        <f t="shared" si="3"/>
        <v>1.3602638087386645E-2</v>
      </c>
      <c r="L93" s="14">
        <f t="shared" si="5"/>
        <v>0.70568837592745259</v>
      </c>
      <c r="M93" s="15" t="s">
        <v>129</v>
      </c>
    </row>
    <row r="94" spans="1:13" x14ac:dyDescent="0.35">
      <c r="A94" s="2">
        <v>9</v>
      </c>
      <c r="B94" s="2" t="s">
        <v>21</v>
      </c>
      <c r="C94" s="2" t="s">
        <v>22</v>
      </c>
      <c r="D94" s="3">
        <v>3.26</v>
      </c>
      <c r="E94" s="2">
        <v>89</v>
      </c>
      <c r="F94" s="2" t="s">
        <v>27</v>
      </c>
      <c r="G94" s="4">
        <f>D94*E94</f>
        <v>290.14</v>
      </c>
      <c r="H94" s="5">
        <f>RANK(G94,$G$2:$G$52,0)</f>
        <v>36</v>
      </c>
      <c r="I94" s="14">
        <f t="shared" si="2"/>
        <v>1.5175284632040406E-3</v>
      </c>
      <c r="J94" s="14">
        <f t="shared" si="4"/>
        <v>0.989177658993456</v>
      </c>
      <c r="K94" s="14">
        <f t="shared" si="3"/>
        <v>3.6685902720527616E-2</v>
      </c>
      <c r="L94" s="14">
        <f t="shared" si="5"/>
        <v>0.74237427864798022</v>
      </c>
      <c r="M94" s="15" t="s">
        <v>129</v>
      </c>
    </row>
    <row r="95" spans="1:13" x14ac:dyDescent="0.35">
      <c r="A95" s="2">
        <v>6</v>
      </c>
      <c r="B95" s="2" t="s">
        <v>15</v>
      </c>
      <c r="C95" s="2" t="s">
        <v>16</v>
      </c>
      <c r="D95" s="3">
        <v>4.05</v>
      </c>
      <c r="E95" s="2">
        <v>60</v>
      </c>
      <c r="F95" s="2" t="s">
        <v>27</v>
      </c>
      <c r="G95" s="4">
        <f>D95*E95</f>
        <v>243</v>
      </c>
      <c r="H95" s="5">
        <f>RANK(G95,$G$2:$G$52,0)</f>
        <v>37</v>
      </c>
      <c r="I95" s="14">
        <f t="shared" si="2"/>
        <v>1.2709706230046938E-3</v>
      </c>
      <c r="J95" s="14">
        <f t="shared" si="4"/>
        <v>0.99044862961646074</v>
      </c>
      <c r="K95" s="14">
        <f t="shared" si="3"/>
        <v>2.47320692497939E-2</v>
      </c>
      <c r="L95" s="14">
        <f t="shared" si="5"/>
        <v>0.7671063478977741</v>
      </c>
      <c r="M95" s="15" t="s">
        <v>129</v>
      </c>
    </row>
    <row r="96" spans="1:13" x14ac:dyDescent="0.35">
      <c r="A96" s="2">
        <v>13</v>
      </c>
      <c r="B96" s="2" t="s">
        <v>35</v>
      </c>
      <c r="C96" s="2" t="s">
        <v>36</v>
      </c>
      <c r="D96" s="3">
        <v>19.22</v>
      </c>
      <c r="E96" s="2">
        <v>12</v>
      </c>
      <c r="F96" s="2" t="s">
        <v>38</v>
      </c>
      <c r="G96" s="4">
        <f>D96*12</f>
        <v>230.64</v>
      </c>
      <c r="H96" s="5">
        <f>RANK(G96,$G$2:$G$52,0)</f>
        <v>38</v>
      </c>
      <c r="I96" s="14">
        <f t="shared" si="2"/>
        <v>1.2063237221802575E-3</v>
      </c>
      <c r="J96" s="14">
        <f t="shared" si="4"/>
        <v>0.99165495333864095</v>
      </c>
      <c r="K96" s="14">
        <f t="shared" si="3"/>
        <v>4.9464138499587798E-3</v>
      </c>
      <c r="L96" s="14">
        <f t="shared" si="5"/>
        <v>0.77205276174773285</v>
      </c>
      <c r="M96" s="15" t="s">
        <v>129</v>
      </c>
    </row>
    <row r="97" spans="1:13" x14ac:dyDescent="0.35">
      <c r="A97" s="2">
        <v>1</v>
      </c>
      <c r="B97" s="2" t="s">
        <v>4</v>
      </c>
      <c r="C97" s="2" t="s">
        <v>6</v>
      </c>
      <c r="D97" s="3">
        <v>2.4500000000000002</v>
      </c>
      <c r="E97" s="2">
        <v>88</v>
      </c>
      <c r="F97" s="2" t="s">
        <v>49</v>
      </c>
      <c r="G97" s="4">
        <f>D97*E97</f>
        <v>215.60000000000002</v>
      </c>
      <c r="H97" s="5">
        <f>RANK(G97,$G$2:$G$52,0)</f>
        <v>39</v>
      </c>
      <c r="I97" s="14">
        <f t="shared" si="2"/>
        <v>1.1276595321802964E-3</v>
      </c>
      <c r="J97" s="14">
        <f t="shared" si="4"/>
        <v>0.99278261287082126</v>
      </c>
      <c r="K97" s="14">
        <f t="shared" si="3"/>
        <v>3.6273701566364384E-2</v>
      </c>
      <c r="L97" s="14">
        <f t="shared" si="5"/>
        <v>0.80832646331409719</v>
      </c>
      <c r="M97" s="15" t="s">
        <v>129</v>
      </c>
    </row>
    <row r="98" spans="1:13" x14ac:dyDescent="0.35">
      <c r="A98" s="2">
        <v>46</v>
      </c>
      <c r="B98" s="2" t="s">
        <v>103</v>
      </c>
      <c r="C98" s="2" t="s">
        <v>106</v>
      </c>
      <c r="D98" s="3">
        <v>5.99</v>
      </c>
      <c r="E98" s="2">
        <v>34</v>
      </c>
      <c r="F98" s="2" t="s">
        <v>104</v>
      </c>
      <c r="G98" s="4">
        <f>D98*E98</f>
        <v>203.66</v>
      </c>
      <c r="H98" s="5">
        <f>RANK(G98,$G$2:$G$52,0)</f>
        <v>40</v>
      </c>
      <c r="I98" s="14">
        <f t="shared" si="2"/>
        <v>1.0652093707042632E-3</v>
      </c>
      <c r="J98" s="14">
        <f t="shared" si="4"/>
        <v>0.99384782224152557</v>
      </c>
      <c r="K98" s="14">
        <f t="shared" si="3"/>
        <v>1.4014839241549877E-2</v>
      </c>
      <c r="L98" s="14">
        <f t="shared" si="5"/>
        <v>0.82234130255564708</v>
      </c>
      <c r="M98" s="15" t="s">
        <v>129</v>
      </c>
    </row>
    <row r="99" spans="1:13" x14ac:dyDescent="0.35">
      <c r="A99" s="2">
        <v>5</v>
      </c>
      <c r="B99" s="2" t="s">
        <v>13</v>
      </c>
      <c r="C99" s="2" t="s">
        <v>14</v>
      </c>
      <c r="D99" s="3">
        <v>2.1</v>
      </c>
      <c r="E99" s="2">
        <v>87</v>
      </c>
      <c r="F99" s="2" t="s">
        <v>27</v>
      </c>
      <c r="G99" s="4">
        <f>D99*E99</f>
        <v>182.70000000000002</v>
      </c>
      <c r="H99" s="5">
        <f>RANK(G99,$G$2:$G$52,0)</f>
        <v>41</v>
      </c>
      <c r="I99" s="14">
        <f t="shared" si="2"/>
        <v>9.5558161655538102E-4</v>
      </c>
      <c r="J99" s="14">
        <f t="shared" si="4"/>
        <v>0.99480340385808097</v>
      </c>
      <c r="K99" s="14">
        <f t="shared" si="3"/>
        <v>3.5861500412201153E-2</v>
      </c>
      <c r="L99" s="14">
        <f t="shared" si="5"/>
        <v>0.85820280296784823</v>
      </c>
      <c r="M99" s="15" t="s">
        <v>129</v>
      </c>
    </row>
    <row r="100" spans="1:13" x14ac:dyDescent="0.35">
      <c r="A100" s="2">
        <v>44</v>
      </c>
      <c r="B100" s="2" t="s">
        <v>97</v>
      </c>
      <c r="C100" s="2" t="s">
        <v>99</v>
      </c>
      <c r="D100" s="3">
        <v>4.99</v>
      </c>
      <c r="E100" s="2">
        <v>35</v>
      </c>
      <c r="F100" s="2" t="s">
        <v>98</v>
      </c>
      <c r="G100" s="4">
        <f>D100*E100</f>
        <v>174.65</v>
      </c>
      <c r="H100" s="5">
        <f>RANK(G100,$G$2:$G$52,0)</f>
        <v>42</v>
      </c>
      <c r="I100" s="14">
        <f t="shared" si="2"/>
        <v>9.1347744571098678E-4</v>
      </c>
      <c r="J100" s="14">
        <f t="shared" si="4"/>
        <v>0.99571688130379199</v>
      </c>
      <c r="K100" s="14">
        <f t="shared" si="3"/>
        <v>1.4427040395713108E-2</v>
      </c>
      <c r="L100" s="14">
        <f t="shared" si="5"/>
        <v>0.87262984336356131</v>
      </c>
      <c r="M100" s="15" t="s">
        <v>129</v>
      </c>
    </row>
    <row r="101" spans="1:13" x14ac:dyDescent="0.35">
      <c r="A101" s="2">
        <v>47</v>
      </c>
      <c r="B101" s="2" t="s">
        <v>105</v>
      </c>
      <c r="C101" s="2" t="s">
        <v>107</v>
      </c>
      <c r="D101" s="3">
        <v>8.99</v>
      </c>
      <c r="E101" s="2">
        <v>19</v>
      </c>
      <c r="F101" s="2" t="s">
        <v>104</v>
      </c>
      <c r="G101" s="4">
        <f>D101*E101</f>
        <v>170.81</v>
      </c>
      <c r="H101" s="5">
        <f>RANK(G101,$G$2:$G$52,0)</f>
        <v>43</v>
      </c>
      <c r="I101" s="14">
        <f t="shared" si="2"/>
        <v>8.9339297166844342E-4</v>
      </c>
      <c r="J101" s="14">
        <f t="shared" si="4"/>
        <v>0.99661027427546045</v>
      </c>
      <c r="K101" s="14">
        <f t="shared" si="3"/>
        <v>7.8318219291014009E-3</v>
      </c>
      <c r="L101" s="14">
        <f t="shared" si="5"/>
        <v>0.88046166529266268</v>
      </c>
      <c r="M101" s="15" t="s">
        <v>129</v>
      </c>
    </row>
    <row r="102" spans="1:13" x14ac:dyDescent="0.35">
      <c r="A102" s="2">
        <v>45</v>
      </c>
      <c r="B102" s="2" t="s">
        <v>100</v>
      </c>
      <c r="C102" s="2" t="s">
        <v>101</v>
      </c>
      <c r="D102" s="3">
        <v>7.99</v>
      </c>
      <c r="E102" s="2">
        <v>20</v>
      </c>
      <c r="F102" s="2" t="s">
        <v>102</v>
      </c>
      <c r="G102" s="4">
        <f>D102*E102</f>
        <v>159.80000000000001</v>
      </c>
      <c r="H102" s="5">
        <f>RANK(G102,$G$2:$G$52,0)</f>
        <v>44</v>
      </c>
      <c r="I102" s="14">
        <f t="shared" si="2"/>
        <v>8.3580701874958884E-4</v>
      </c>
      <c r="J102" s="14">
        <f t="shared" si="4"/>
        <v>0.99744608129421009</v>
      </c>
      <c r="K102" s="14">
        <f t="shared" si="3"/>
        <v>8.2440230832646327E-3</v>
      </c>
      <c r="L102" s="14">
        <f t="shared" si="5"/>
        <v>0.88870568837592734</v>
      </c>
      <c r="M102" s="15" t="s">
        <v>129</v>
      </c>
    </row>
    <row r="103" spans="1:13" x14ac:dyDescent="0.35">
      <c r="A103" s="2">
        <v>3</v>
      </c>
      <c r="B103" s="2" t="s">
        <v>9</v>
      </c>
      <c r="C103" s="2" t="s">
        <v>10</v>
      </c>
      <c r="D103" s="3">
        <v>1.5</v>
      </c>
      <c r="E103" s="2">
        <v>99</v>
      </c>
      <c r="F103" s="2" t="s">
        <v>27</v>
      </c>
      <c r="G103" s="4">
        <f>D103*E103</f>
        <v>148.5</v>
      </c>
      <c r="H103" s="5">
        <f>RANK(G103,$G$2:$G$52,0)</f>
        <v>45</v>
      </c>
      <c r="I103" s="14">
        <f t="shared" si="2"/>
        <v>7.767042696139796E-4</v>
      </c>
      <c r="J103" s="14">
        <f t="shared" si="4"/>
        <v>0.99822278556382404</v>
      </c>
      <c r="K103" s="14">
        <f t="shared" si="3"/>
        <v>4.0807914262159933E-2</v>
      </c>
      <c r="L103" s="14">
        <f t="shared" si="5"/>
        <v>0.92951360263808724</v>
      </c>
      <c r="M103" s="15" t="s">
        <v>129</v>
      </c>
    </row>
    <row r="104" spans="1:13" x14ac:dyDescent="0.35">
      <c r="A104" s="2">
        <v>43</v>
      </c>
      <c r="B104" s="2" t="s">
        <v>96</v>
      </c>
      <c r="C104" s="2" t="s">
        <v>112</v>
      </c>
      <c r="D104" s="3">
        <v>15.99</v>
      </c>
      <c r="E104" s="2">
        <v>6</v>
      </c>
      <c r="F104" s="2" t="s">
        <v>94</v>
      </c>
      <c r="G104" s="4">
        <f>D104*E104</f>
        <v>95.94</v>
      </c>
      <c r="H104" s="5">
        <f>RANK(G104,$G$2:$G$52,0)</f>
        <v>46</v>
      </c>
      <c r="I104" s="14">
        <f t="shared" si="2"/>
        <v>5.0179803115666798E-4</v>
      </c>
      <c r="J104" s="14">
        <f t="shared" si="4"/>
        <v>0.99872458359498073</v>
      </c>
      <c r="K104" s="14">
        <f t="shared" si="3"/>
        <v>2.4732069249793899E-3</v>
      </c>
      <c r="L104" s="14">
        <f t="shared" si="5"/>
        <v>0.93198680956306668</v>
      </c>
      <c r="M104" s="15" t="s">
        <v>129</v>
      </c>
    </row>
    <row r="105" spans="1:13" x14ac:dyDescent="0.35">
      <c r="A105" s="2">
        <v>2</v>
      </c>
      <c r="B105" s="2" t="s">
        <v>7</v>
      </c>
      <c r="C105" s="2" t="s">
        <v>8</v>
      </c>
      <c r="D105" s="3">
        <v>0.8</v>
      </c>
      <c r="E105" s="2">
        <v>110</v>
      </c>
      <c r="F105" s="2" t="s">
        <v>27</v>
      </c>
      <c r="G105" s="4">
        <f>D105*E105</f>
        <v>88</v>
      </c>
      <c r="H105" s="5">
        <f>RANK(G105,$G$2:$G$52,0)</f>
        <v>47</v>
      </c>
      <c r="I105" s="14">
        <f t="shared" si="2"/>
        <v>4.6026919680828421E-4</v>
      </c>
      <c r="J105" s="14">
        <f t="shared" si="4"/>
        <v>0.99918485279178904</v>
      </c>
      <c r="K105" s="14">
        <f t="shared" si="3"/>
        <v>4.5342126957955482E-2</v>
      </c>
      <c r="L105" s="14">
        <f t="shared" si="5"/>
        <v>0.97732893652102215</v>
      </c>
      <c r="M105" s="15" t="s">
        <v>129</v>
      </c>
    </row>
    <row r="106" spans="1:13" x14ac:dyDescent="0.35">
      <c r="A106" s="2">
        <v>4</v>
      </c>
      <c r="B106" s="2" t="s">
        <v>11</v>
      </c>
      <c r="C106" s="2" t="s">
        <v>12</v>
      </c>
      <c r="D106" s="3">
        <v>1.8</v>
      </c>
      <c r="E106" s="2">
        <v>40</v>
      </c>
      <c r="F106" s="2" t="s">
        <v>27</v>
      </c>
      <c r="G106" s="4">
        <f>D106*E106</f>
        <v>72</v>
      </c>
      <c r="H106" s="5">
        <f>RANK(G106,$G$2:$G$52,0)</f>
        <v>48</v>
      </c>
      <c r="I106" s="14">
        <f t="shared" si="2"/>
        <v>3.7658388829768708E-4</v>
      </c>
      <c r="J106" s="14">
        <f t="shared" si="4"/>
        <v>0.99956143668008668</v>
      </c>
      <c r="K106" s="14">
        <f t="shared" si="3"/>
        <v>1.6488046166529265E-2</v>
      </c>
      <c r="L106" s="14">
        <f t="shared" si="5"/>
        <v>0.99381698268755136</v>
      </c>
      <c r="M106" s="15" t="s">
        <v>129</v>
      </c>
    </row>
    <row r="107" spans="1:13" x14ac:dyDescent="0.35">
      <c r="A107" s="2">
        <v>42</v>
      </c>
      <c r="B107" s="2" t="s">
        <v>95</v>
      </c>
      <c r="C107" s="2" t="s">
        <v>111</v>
      </c>
      <c r="D107" s="3">
        <v>7.99</v>
      </c>
      <c r="E107" s="2">
        <v>6</v>
      </c>
      <c r="F107" s="2" t="s">
        <v>94</v>
      </c>
      <c r="G107" s="4">
        <f>D107*E107</f>
        <v>47.94</v>
      </c>
      <c r="H107" s="5">
        <f>RANK(G107,$G$2:$G$52,0)</f>
        <v>49</v>
      </c>
      <c r="I107" s="14">
        <f t="shared" si="2"/>
        <v>2.5074210562487661E-4</v>
      </c>
      <c r="J107" s="14">
        <f t="shared" si="4"/>
        <v>0.9998121787857116</v>
      </c>
      <c r="K107" s="14">
        <f t="shared" si="3"/>
        <v>2.4732069249793899E-3</v>
      </c>
      <c r="L107" s="14">
        <f t="shared" si="5"/>
        <v>0.9962901896125308</v>
      </c>
      <c r="M107" s="15" t="s">
        <v>129</v>
      </c>
    </row>
    <row r="108" spans="1:13" x14ac:dyDescent="0.35">
      <c r="A108" s="2">
        <v>41</v>
      </c>
      <c r="B108" s="2" t="s">
        <v>92</v>
      </c>
      <c r="C108" s="2" t="s">
        <v>110</v>
      </c>
      <c r="D108" s="3">
        <v>3.99</v>
      </c>
      <c r="E108" s="2">
        <v>9</v>
      </c>
      <c r="F108" s="2" t="s">
        <v>94</v>
      </c>
      <c r="G108" s="4">
        <f>D108*E108</f>
        <v>35.910000000000004</v>
      </c>
      <c r="H108" s="5">
        <f>RANK(G108,$G$2:$G$52,0)</f>
        <v>50</v>
      </c>
      <c r="I108" s="14">
        <f t="shared" si="2"/>
        <v>1.8782121428847145E-4</v>
      </c>
      <c r="J108" s="14">
        <f t="shared" si="4"/>
        <v>1</v>
      </c>
      <c r="K108" s="14">
        <f t="shared" si="3"/>
        <v>3.709810387469085E-3</v>
      </c>
      <c r="L108" s="14">
        <f t="shared" si="5"/>
        <v>0.99999999999999989</v>
      </c>
      <c r="M108" s="15" t="s">
        <v>129</v>
      </c>
    </row>
    <row r="109" spans="1:13" x14ac:dyDescent="0.35">
      <c r="B109" s="8" t="s">
        <v>121</v>
      </c>
      <c r="E109">
        <f>SUM(E59:E108)</f>
        <v>2426</v>
      </c>
      <c r="G109" s="1">
        <f>SUM(G59:G108)</f>
        <v>191192.46</v>
      </c>
      <c r="H109" s="7" t="e">
        <f>RANK(G109,$G$2:$G$52,0)</f>
        <v>#N/A</v>
      </c>
      <c r="I109" s="2"/>
      <c r="J109" s="2"/>
      <c r="K109" s="2"/>
      <c r="L109" s="2"/>
      <c r="M109" s="2"/>
    </row>
  </sheetData>
  <sortState ref="A59:H108">
    <sortCondition ref="H59:H10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Diagramm1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2023-12-11T13:06:09Z</dcterms:created>
  <dcterms:modified xsi:type="dcterms:W3CDTF">2023-12-11T15:19:37Z</dcterms:modified>
</cp:coreProperties>
</file>